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alcChain.xml" ContentType="application/vnd.openxmlformats-officedocument.spreadsheetml.calcChain+xml"/>
  <Override PartName="/xl/ctrlProps/ctrlProp34.xml" ContentType="application/vnd.ms-excel.control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bsw.sharepoint.com/sites/RPMNO/Dok/11 BRE/26_220158_GE Cuxhaven Gleis 25/13_Ausschreibung/AU bearbeitet PL/Anlage 3.3 - Planunterlagen/"/>
    </mc:Choice>
  </mc:AlternateContent>
  <xr:revisionPtr revIDLastSave="0" documentId="13_ncr:1_{D58B06C0-9FD3-4B87-BC27-6439378D01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ienenband" sheetId="1" r:id="rId1"/>
  </sheets>
  <definedNames>
    <definedName name="_xlnm.Print_Area" localSheetId="0">Schienenband!$B$1:$AP$118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6" i="1" l="1"/>
  <c r="O115" i="1"/>
  <c r="J115" i="1"/>
  <c r="O114" i="1"/>
  <c r="N114" i="1"/>
  <c r="M114" i="1"/>
  <c r="L114" i="1"/>
  <c r="K114" i="1"/>
  <c r="J114" i="1"/>
  <c r="O110" i="1"/>
  <c r="J110" i="1"/>
  <c r="O109" i="1"/>
  <c r="N109" i="1"/>
  <c r="M109" i="1"/>
  <c r="L109" i="1"/>
  <c r="K109" i="1"/>
  <c r="J109" i="1"/>
  <c r="J101" i="1"/>
  <c r="O103" i="1" s="1"/>
  <c r="O98" i="1"/>
  <c r="J98" i="1"/>
  <c r="O97" i="1"/>
  <c r="N97" i="1"/>
  <c r="M97" i="1"/>
  <c r="L97" i="1"/>
  <c r="K97" i="1"/>
  <c r="J97" i="1"/>
  <c r="Q116" i="1"/>
  <c r="V115" i="1"/>
  <c r="U115" i="1"/>
  <c r="P115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V113" i="1"/>
  <c r="AA115" i="1" s="1"/>
  <c r="AA110" i="1"/>
  <c r="V110" i="1"/>
  <c r="U110" i="1"/>
  <c r="P110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K102" i="1" l="1"/>
  <c r="L102" i="1"/>
  <c r="M102" i="1"/>
  <c r="N102" i="1"/>
  <c r="J102" i="1"/>
  <c r="O102" i="1"/>
  <c r="J103" i="1"/>
  <c r="N62" i="1"/>
  <c r="H40" i="1"/>
  <c r="Q104" i="1"/>
  <c r="U104" i="1"/>
  <c r="E116" i="1"/>
  <c r="I115" i="1" l="1"/>
  <c r="D115" i="1"/>
  <c r="I114" i="1"/>
  <c r="H114" i="1"/>
  <c r="G114" i="1"/>
  <c r="F114" i="1"/>
  <c r="E114" i="1"/>
  <c r="I110" i="1"/>
  <c r="D110" i="1"/>
  <c r="I109" i="1"/>
  <c r="H109" i="1"/>
  <c r="G109" i="1"/>
  <c r="F109" i="1"/>
  <c r="E109" i="1"/>
  <c r="D109" i="1"/>
  <c r="D114" i="1" l="1"/>
  <c r="D96" i="1" l="1"/>
  <c r="AA42" i="1"/>
  <c r="AM110" i="1"/>
  <c r="AH110" i="1"/>
  <c r="AG110" i="1"/>
  <c r="AB110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C117" i="1"/>
  <c r="W104" i="1"/>
  <c r="AM103" i="1"/>
  <c r="AH103" i="1"/>
  <c r="AG103" i="1"/>
  <c r="AB103" i="1"/>
  <c r="AA103" i="1"/>
  <c r="V103" i="1"/>
  <c r="U103" i="1"/>
  <c r="P103" i="1"/>
  <c r="AM102" i="1"/>
  <c r="AL102" i="1"/>
  <c r="AK102" i="1"/>
  <c r="AJ102" i="1"/>
  <c r="AI102" i="1"/>
  <c r="AG102" i="1"/>
  <c r="AF102" i="1"/>
  <c r="AE102" i="1"/>
  <c r="AD102" i="1"/>
  <c r="AC102" i="1"/>
  <c r="AA102" i="1"/>
  <c r="Z102" i="1"/>
  <c r="Y102" i="1"/>
  <c r="X102" i="1"/>
  <c r="W102" i="1"/>
  <c r="U102" i="1"/>
  <c r="T102" i="1"/>
  <c r="S102" i="1"/>
  <c r="R102" i="1"/>
  <c r="Q102" i="1"/>
  <c r="AM98" i="1"/>
  <c r="AH98" i="1"/>
  <c r="AG98" i="1"/>
  <c r="AB98" i="1"/>
  <c r="AA98" i="1"/>
  <c r="V98" i="1"/>
  <c r="U98" i="1"/>
  <c r="P98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N95" i="1"/>
  <c r="D92" i="1"/>
  <c r="D90" i="1"/>
  <c r="U86" i="1"/>
  <c r="I86" i="1"/>
  <c r="P82" i="1"/>
  <c r="AC80" i="1"/>
  <c r="X79" i="1"/>
  <c r="B79" i="1"/>
  <c r="X78" i="1"/>
  <c r="B78" i="1"/>
  <c r="X77" i="1"/>
  <c r="B77" i="1"/>
  <c r="X76" i="1"/>
  <c r="B76" i="1"/>
  <c r="X75" i="1"/>
  <c r="B75" i="1"/>
  <c r="X74" i="1"/>
  <c r="B74" i="1"/>
  <c r="X73" i="1"/>
  <c r="B73" i="1"/>
  <c r="X72" i="1"/>
  <c r="B72" i="1"/>
  <c r="X71" i="1"/>
  <c r="B71" i="1"/>
  <c r="X70" i="1"/>
  <c r="X69" i="1"/>
  <c r="B69" i="1"/>
  <c r="B70" i="1" s="1"/>
  <c r="N60" i="1"/>
  <c r="W45" i="1"/>
  <c r="H42" i="1"/>
  <c r="AL41" i="1"/>
  <c r="AE41" i="1"/>
  <c r="F104" i="1" s="1"/>
  <c r="AO40" i="1"/>
  <c r="AJ40" i="1"/>
  <c r="AI35" i="1"/>
  <c r="X80" i="1" l="1"/>
  <c r="P102" i="1"/>
  <c r="T105" i="1"/>
  <c r="N105" i="1"/>
  <c r="AA104" i="1" l="1"/>
  <c r="AB104" i="1" s="1"/>
  <c r="Z105" i="1" s="1"/>
  <c r="V102" i="1"/>
  <c r="AA96" i="1"/>
  <c r="AB96" i="1" s="1"/>
  <c r="T95" i="1"/>
  <c r="AB102" i="1" l="1"/>
  <c r="AG104" i="1"/>
  <c r="AH104" i="1" s="1"/>
  <c r="AH102" i="1" s="1"/>
  <c r="Z95" i="1"/>
  <c r="AG96" i="1"/>
  <c r="AH96" i="1" s="1"/>
  <c r="AF105" i="1" l="1"/>
  <c r="AN102" i="1"/>
  <c r="AF95" i="1"/>
  <c r="C107" i="1" l="1"/>
  <c r="N107" i="1" l="1"/>
  <c r="T117" i="1"/>
  <c r="Z117" i="1" l="1"/>
  <c r="T107" i="1"/>
  <c r="AG108" i="1" l="1"/>
  <c r="AH108" i="1" s="1"/>
  <c r="Z107" i="1"/>
  <c r="AF117" i="1"/>
  <c r="AM108" i="1" l="1"/>
  <c r="AF107" i="1"/>
  <c r="AN10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MikeFieber</author>
  </authors>
  <commentList>
    <comment ref="M48" authorId="0" shapeId="0" xr:uid="{00000000-0006-0000-0000-000001000000}">
      <text>
        <r>
          <rPr>
            <sz val="9"/>
            <color indexed="81"/>
            <rFont val="Tahoma"/>
            <family val="2"/>
          </rPr>
          <t>Streckenstandard aus der Liste wählen.</t>
        </r>
      </text>
    </comment>
    <comment ref="J99" authorId="0" shapeId="0" xr:uid="{09B352D9-555C-4A41-A55C-2E85BCB7F342}">
      <text>
        <r>
          <rPr>
            <sz val="9"/>
            <color indexed="81"/>
            <rFont val="Tahoma"/>
            <family val="2"/>
          </rPr>
          <t xml:space="preserve">In dieser Zeile die Kombination aus </t>
        </r>
        <r>
          <rPr>
            <b/>
            <sz val="9"/>
            <color indexed="81"/>
            <rFont val="Tahoma"/>
            <family val="2"/>
          </rPr>
          <t xml:space="preserve">Schienenform und Stahlgüte </t>
        </r>
        <r>
          <rPr>
            <sz val="9"/>
            <color indexed="81"/>
            <rFont val="Tahoma"/>
            <family val="2"/>
          </rPr>
          <t xml:space="preserve">für </t>
        </r>
        <r>
          <rPr>
            <b/>
            <sz val="9"/>
            <color indexed="81"/>
            <rFont val="Tahoma"/>
            <family val="2"/>
          </rPr>
          <t>oberen</t>
        </r>
        <r>
          <rPr>
            <sz val="9"/>
            <color indexed="81"/>
            <rFont val="Tahoma"/>
            <family val="2"/>
          </rPr>
          <t xml:space="preserve"> Schienenstrang aus der Liste wählen oder von Hand eintragen.</t>
        </r>
      </text>
    </comment>
    <comment ref="D104" authorId="0" shapeId="0" xr:uid="{00000000-0006-0000-0000-000005000000}">
      <text>
        <r>
          <rPr>
            <sz val="9"/>
            <color indexed="81"/>
            <rFont val="Tahoma"/>
            <family val="2"/>
          </rPr>
          <t>hier Kilometer oder Weichenanfang /-ende (WA W123 oder WE W123) eintragen</t>
        </r>
      </text>
    </comment>
    <comment ref="V111" authorId="0" shapeId="0" xr:uid="{24119B2B-2D52-4890-A3AA-61D7B93E79FE}">
      <text>
        <r>
          <rPr>
            <sz val="9"/>
            <color indexed="81"/>
            <rFont val="Tahoma"/>
            <family val="2"/>
          </rPr>
          <t xml:space="preserve">In dieser Zeile die Kombination aus </t>
        </r>
        <r>
          <rPr>
            <b/>
            <sz val="9"/>
            <color indexed="81"/>
            <rFont val="Tahoma"/>
            <family val="2"/>
          </rPr>
          <t xml:space="preserve">Schienenform und Stahlgüte </t>
        </r>
        <r>
          <rPr>
            <sz val="9"/>
            <color indexed="81"/>
            <rFont val="Tahoma"/>
            <family val="2"/>
          </rPr>
          <t xml:space="preserve">für </t>
        </r>
        <r>
          <rPr>
            <b/>
            <sz val="9"/>
            <color indexed="81"/>
            <rFont val="Tahoma"/>
            <family val="2"/>
          </rPr>
          <t>oberen</t>
        </r>
        <r>
          <rPr>
            <sz val="9"/>
            <color indexed="81"/>
            <rFont val="Tahoma"/>
            <family val="2"/>
          </rPr>
          <t xml:space="preserve"> Schienenstrang aus der Liste wählen oder von Hand eintragen.</t>
        </r>
      </text>
    </comment>
  </commentList>
</comments>
</file>

<file path=xl/sharedStrings.xml><?xml version="1.0" encoding="utf-8"?>
<sst xmlns="http://schemas.openxmlformats.org/spreadsheetml/2006/main" count="206" uniqueCount="169">
  <si>
    <t>Schienenband</t>
  </si>
  <si>
    <t>Strecke</t>
  </si>
  <si>
    <t>Empfangsstelle:</t>
  </si>
  <si>
    <t>Entladetermin Tag:</t>
  </si>
  <si>
    <t>Aufgestellt:</t>
  </si>
  <si>
    <t>(Datum)</t>
  </si>
  <si>
    <t>(Unterschrift)</t>
  </si>
  <si>
    <t>Buchungsleiste</t>
  </si>
  <si>
    <t>Zusammenstellung der Schienen</t>
  </si>
  <si>
    <t>Akz</t>
  </si>
  <si>
    <t>Bahnstellen-Nr.</t>
  </si>
  <si>
    <t>Auftragskurz-Nr.</t>
  </si>
  <si>
    <t>Zettel-Nr.</t>
  </si>
  <si>
    <t>FAA-Nr.</t>
  </si>
  <si>
    <t>Kunden-Nr.</t>
  </si>
  <si>
    <t>Rahmenkostenstelle</t>
  </si>
  <si>
    <t>Lfd.-Nr.</t>
  </si>
  <si>
    <t>Schienenform</t>
  </si>
  <si>
    <t>Stoff-Nr.</t>
  </si>
  <si>
    <t>Stückzahl</t>
  </si>
  <si>
    <t>Gesamt-
länge (m)</t>
  </si>
  <si>
    <t>Einzel-
länge (m)</t>
  </si>
  <si>
    <t>Anzahl
ISO</t>
  </si>
  <si>
    <t>Bemerkungen</t>
  </si>
  <si>
    <t>Geprüft:</t>
  </si>
  <si>
    <t>Bahnhof:</t>
  </si>
  <si>
    <t>Telefon:</t>
  </si>
  <si>
    <t>Einzelvorhaben-Nr.:</t>
  </si>
  <si>
    <t>Oberbauprogramm (GJ):</t>
  </si>
  <si>
    <t>einzub. Oberbauform:</t>
  </si>
  <si>
    <t>Umbauverfahren:</t>
  </si>
  <si>
    <t>Lfd.-Nr.:</t>
  </si>
  <si>
    <t>Leistung für Dritte</t>
  </si>
  <si>
    <t>IC/Intercargo Verkehr</t>
  </si>
  <si>
    <t>durchgehende Hauptgleise</t>
  </si>
  <si>
    <t>Sonstige Hauptgleise</t>
  </si>
  <si>
    <t>Nebengleise</t>
  </si>
  <si>
    <t>Gesamtzuglasten</t>
  </si>
  <si>
    <t>Ganzzugverkehr mit max. 22,5 to Radsatzlast</t>
  </si>
  <si>
    <t>Streuverkehr mit max. 22,5 to Radsatzlast</t>
  </si>
  <si>
    <t>Neuschienen</t>
  </si>
  <si>
    <t>Hemmschuhbetrieb</t>
  </si>
  <si>
    <t>Zufuhr der Schienen mit Langschienentransporteinheit (Te)</t>
  </si>
  <si>
    <t>Insgesamt:</t>
  </si>
  <si>
    <t>Bahnhof</t>
  </si>
  <si>
    <t>Gleis-Nr.</t>
  </si>
  <si>
    <t>km/h</t>
  </si>
  <si>
    <t>to/Tag</t>
  </si>
  <si>
    <t>Str.-Nr.</t>
  </si>
  <si>
    <t>Anforderungs-Nr.:</t>
  </si>
  <si>
    <t>Schienenband-Nr.:</t>
  </si>
  <si>
    <t>Arbeitsauftrag-Nr.:</t>
  </si>
  <si>
    <t>Abgabeauftrag-Nr.:</t>
  </si>
  <si>
    <t>Zu Abgabeauftrag-Nr.:</t>
  </si>
  <si>
    <t>Isolierstoß im</t>
  </si>
  <si>
    <t>Schweißwerk herstellen</t>
  </si>
  <si>
    <t>=</t>
  </si>
  <si>
    <t>h</t>
  </si>
  <si>
    <t>x</t>
  </si>
  <si>
    <t>Schiene bohren</t>
  </si>
  <si>
    <t>Schienenhöhe</t>
  </si>
  <si>
    <t>Kenn-Nr.:</t>
  </si>
  <si>
    <t>Übergangsstoß</t>
  </si>
  <si>
    <t>Name:</t>
  </si>
  <si>
    <t>Projekt-Nr.</t>
  </si>
  <si>
    <r>
      <t>V</t>
    </r>
    <r>
      <rPr>
        <vertAlign val="subscript"/>
        <sz val="8"/>
        <rFont val="DB Office"/>
        <family val="2"/>
      </rPr>
      <t>max</t>
    </r>
    <r>
      <rPr>
        <sz val="8"/>
        <rFont val="DB Office"/>
        <family val="2"/>
      </rPr>
      <t>:</t>
    </r>
  </si>
  <si>
    <t>Gleis/Weiche</t>
  </si>
  <si>
    <t>RKZ:</t>
  </si>
  <si>
    <t>Strecke von</t>
  </si>
  <si>
    <t>nach</t>
  </si>
  <si>
    <t>Kilometrierung:</t>
  </si>
  <si>
    <t>Regionalbereich:</t>
  </si>
  <si>
    <t>Projektdefinition:</t>
  </si>
  <si>
    <t>Reservierung:</t>
  </si>
  <si>
    <t>Einkaufsbeleg:</t>
  </si>
  <si>
    <t>Meldung:</t>
  </si>
  <si>
    <t>Auftrag:</t>
  </si>
  <si>
    <t>Bestellerkennung:</t>
  </si>
  <si>
    <t>Streckennumer:</t>
  </si>
  <si>
    <t>Streckenstandard:</t>
  </si>
  <si>
    <t>Hauptfahrrichtung:</t>
  </si>
  <si>
    <t>Gleisnummer:</t>
  </si>
  <si>
    <t>Gleis von:</t>
  </si>
  <si>
    <t>Gleis nach:</t>
  </si>
  <si>
    <t>von km:</t>
  </si>
  <si>
    <t>bis km:</t>
  </si>
  <si>
    <t>Einbautermin von:</t>
  </si>
  <si>
    <t>Einbautermin bis:</t>
  </si>
  <si>
    <t>Güterverkehrsstelle:</t>
  </si>
  <si>
    <t>Entladestelle:</t>
  </si>
  <si>
    <t>Gleisbelastung:</t>
  </si>
  <si>
    <t>Geschwindigkeit:</t>
  </si>
  <si>
    <t>Oberbauhilfe:</t>
  </si>
  <si>
    <t>Ersatzschienen:</t>
  </si>
  <si>
    <t>Neuschienen:</t>
  </si>
  <si>
    <t>Hemmschuhbetrieb:</t>
  </si>
  <si>
    <t>Radsatzlast ≥ 22,5t</t>
  </si>
  <si>
    <t>Neubearbeitung / Werk:</t>
  </si>
  <si>
    <t>Leistung für Dritte:</t>
  </si>
  <si>
    <t>Status:</t>
  </si>
  <si>
    <t>Ansprechpartner:</t>
  </si>
  <si>
    <t xml:space="preserve"> Festnetztelefon:</t>
  </si>
  <si>
    <t xml:space="preserve"> Mobiltelefon:</t>
  </si>
  <si>
    <t xml:space="preserve"> eMailadresse:</t>
  </si>
  <si>
    <t>geändert von:</t>
  </si>
  <si>
    <t>geändert am:</t>
  </si>
  <si>
    <t>Name des Prüfers:</t>
  </si>
  <si>
    <t>Prüfungsdatum:</t>
  </si>
  <si>
    <t>Verladeart/Abladeverf.:</t>
  </si>
  <si>
    <t>Lt/d</t>
  </si>
  <si>
    <t>von km</t>
  </si>
  <si>
    <t>RKZ</t>
  </si>
  <si>
    <t>bis km</t>
  </si>
  <si>
    <t>Deckblatt - Schienenband</t>
  </si>
  <si>
    <t>Ü</t>
  </si>
  <si>
    <t>Liefertermin Tag:</t>
  </si>
  <si>
    <r>
      <t xml:space="preserve">Einbauzeit </t>
    </r>
    <r>
      <rPr>
        <sz val="8"/>
        <rFont val="DB Office"/>
        <family val="2"/>
      </rPr>
      <t>(Uhrzeit)</t>
    </r>
    <r>
      <rPr>
        <sz val="10"/>
        <rFont val="DB Office"/>
        <family val="2"/>
      </rPr>
      <t>:</t>
    </r>
  </si>
  <si>
    <t>Entladerichtung:</t>
  </si>
  <si>
    <t>Zufuhr der Schienen mit Güterwagen des öffentlichen Verkehrs</t>
  </si>
  <si>
    <t>Zufuhr der Schienen mit LKW</t>
  </si>
  <si>
    <t>Ganzzugverkehr mit max. 25,0 to Radsatzlast</t>
  </si>
  <si>
    <t>Streckenstandard</t>
  </si>
  <si>
    <t>I.NPV Projekt-Nr.:</t>
  </si>
  <si>
    <r>
      <t xml:space="preserve">Liefertermin:
</t>
    </r>
    <r>
      <rPr>
        <sz val="8"/>
        <rFont val="DB Office"/>
        <family val="2"/>
      </rPr>
      <t>(Datum + Uhrzeit)</t>
    </r>
  </si>
  <si>
    <r>
      <t xml:space="preserve">Entladetermin:
</t>
    </r>
    <r>
      <rPr>
        <sz val="8"/>
        <rFont val="DB Office"/>
        <family val="2"/>
      </rPr>
      <t>(Datum + Uhrzeit)</t>
    </r>
  </si>
  <si>
    <t>IVB</t>
  </si>
  <si>
    <t>/</t>
  </si>
  <si>
    <t>Sv</t>
  </si>
  <si>
    <t>ACHTUNG!!! 
Keine Änderungen am SB vornehmen!</t>
  </si>
  <si>
    <t>Nord</t>
  </si>
  <si>
    <t>G120</t>
  </si>
  <si>
    <t>Bf Cuxhaven</t>
  </si>
  <si>
    <t>konventionell</t>
  </si>
  <si>
    <t>Schmidt-Bäumler</t>
  </si>
  <si>
    <t>&lt; 10.000</t>
  </si>
  <si>
    <t>Stade</t>
  </si>
  <si>
    <t>Erstanlage</t>
  </si>
  <si>
    <t xml:space="preserve">Kai Buchholz </t>
  </si>
  <si>
    <t>0421/2212743</t>
  </si>
  <si>
    <t>0160/97445732</t>
  </si>
  <si>
    <t>Kai.Buchholz@deutschebahn.com</t>
  </si>
  <si>
    <t>GE Bf Cuxhaven 
Gleis 25</t>
  </si>
  <si>
    <t>Cuxhaven</t>
  </si>
  <si>
    <t>49 E5 R260</t>
  </si>
  <si>
    <t>Übergangschiene</t>
  </si>
  <si>
    <t xml:space="preserve">km </t>
  </si>
  <si>
    <t>aufsteigend</t>
  </si>
  <si>
    <t>49 E5 R260 / 
54 E4 R260</t>
  </si>
  <si>
    <t>W49 - 1539 - B70 2,4</t>
  </si>
  <si>
    <t>54 E4 R260</t>
  </si>
  <si>
    <t>G.016220158</t>
  </si>
  <si>
    <t>im Baustellenbereich</t>
  </si>
  <si>
    <t>öffentliche Bahnwagen</t>
  </si>
  <si>
    <t>Bremen Rbf</t>
  </si>
  <si>
    <t>WE</t>
  </si>
  <si>
    <t>WA</t>
  </si>
  <si>
    <t>Weiche 214</t>
  </si>
  <si>
    <t>EW54-190-1:7,5-H</t>
  </si>
  <si>
    <t>ABW49-190-1:9-B</t>
  </si>
  <si>
    <t>ENDE km 272,013</t>
  </si>
  <si>
    <t>SiE in Bestand</t>
  </si>
  <si>
    <t>Weiche 19</t>
  </si>
  <si>
    <t>593230 / 593225
679863</t>
  </si>
  <si>
    <t>I.IA-N-N-BRE</t>
  </si>
  <si>
    <t>Alexander Bork</t>
  </si>
  <si>
    <t>06.07.2026, 12:00</t>
  </si>
  <si>
    <t>07.07.2026, 08:00</t>
  </si>
  <si>
    <t>DB InfraGO
Region Nord
Projektrealisierung Oberbau
BRE/OSN (I.IA-N-P 322), Hr. K.Buchholz
Theodor-Heuss-Allee 10B
28215 Bremen</t>
  </si>
  <si>
    <t>Kai Buchholz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</si>
</sst>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h:mm;@"/>
  </numFmts>
  <fonts count="33" x14ac:knownFonts="1">
    <font>
      <sz val="10"/>
      <name val="Arial"/>
    </font>
    <font>
      <b/>
      <sz val="12"/>
      <color indexed="10"/>
      <name val="DB Office"/>
      <family val="2"/>
    </font>
    <font>
      <sz val="10"/>
      <name val="DB Office"/>
      <family val="2"/>
    </font>
    <font>
      <sz val="8"/>
      <name val="DB Office"/>
      <family val="2"/>
    </font>
    <font>
      <b/>
      <i/>
      <sz val="16"/>
      <name val="DB Office"/>
      <family val="2"/>
    </font>
    <font>
      <b/>
      <sz val="10"/>
      <name val="DB Office"/>
      <family val="2"/>
    </font>
    <font>
      <vertAlign val="subscript"/>
      <sz val="8"/>
      <name val="DB Office"/>
      <family val="2"/>
    </font>
    <font>
      <i/>
      <sz val="8"/>
      <name val="DB Office"/>
      <family val="2"/>
    </font>
    <font>
      <b/>
      <sz val="8"/>
      <name val="DB Office"/>
      <family val="2"/>
    </font>
    <font>
      <sz val="6"/>
      <name val="DB Office"/>
      <family val="2"/>
    </font>
    <font>
      <b/>
      <sz val="6"/>
      <name val="DB Office"/>
      <family val="2"/>
    </font>
    <font>
      <sz val="14"/>
      <name val="DB Office"/>
      <family val="2"/>
    </font>
    <font>
      <sz val="12"/>
      <name val="DB Office"/>
      <family val="2"/>
    </font>
    <font>
      <sz val="9"/>
      <color indexed="81"/>
      <name val="Tahoma"/>
      <family val="2"/>
    </font>
    <font>
      <b/>
      <sz val="10"/>
      <name val="Symbol"/>
      <family val="1"/>
      <charset val="2"/>
    </font>
    <font>
      <sz val="7"/>
      <name val="DB Office"/>
      <family val="2"/>
    </font>
    <font>
      <b/>
      <sz val="10"/>
      <name val="Arial"/>
      <family val="2"/>
    </font>
    <font>
      <sz val="10"/>
      <color indexed="9"/>
      <name val="DB Office"/>
      <family val="2"/>
    </font>
    <font>
      <sz val="8"/>
      <name val="Arial"/>
      <family val="2"/>
    </font>
    <font>
      <sz val="10"/>
      <color indexed="9"/>
      <name val="Arial"/>
      <family val="2"/>
    </font>
    <font>
      <u/>
      <sz val="10"/>
      <name val="DB Office"/>
      <family val="2"/>
    </font>
    <font>
      <u/>
      <sz val="10"/>
      <name val="Arial"/>
      <family val="2"/>
    </font>
    <font>
      <sz val="1"/>
      <color indexed="9"/>
      <name val="DB Office"/>
      <family val="2"/>
    </font>
    <font>
      <sz val="1"/>
      <name val="DB Office"/>
      <family val="2"/>
    </font>
    <font>
      <sz val="8"/>
      <color rgb="FF000000"/>
      <name val="Tahoma"/>
      <family val="2"/>
    </font>
    <font>
      <sz val="10"/>
      <color theme="0"/>
      <name val="DB Office"/>
      <family val="2"/>
    </font>
    <font>
      <b/>
      <sz val="14"/>
      <color rgb="FFFF0000"/>
      <name val="Arial"/>
      <family val="2"/>
    </font>
    <font>
      <sz val="9"/>
      <name val="DB Office"/>
      <family val="2"/>
    </font>
    <font>
      <b/>
      <sz val="9"/>
      <name val="DB Office"/>
    </font>
    <font>
      <b/>
      <sz val="8"/>
      <name val="DB Office"/>
    </font>
    <font>
      <b/>
      <sz val="7"/>
      <name val="DB Office"/>
      <family val="2"/>
    </font>
    <font>
      <b/>
      <sz val="4.5"/>
      <name val="DB Office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 applyBorder="1" applyProtection="1"/>
    <xf numFmtId="0" fontId="2" fillId="0" borderId="1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0" fillId="0" borderId="0" xfId="0" applyProtection="1"/>
    <xf numFmtId="0" fontId="0" fillId="0" borderId="5" xfId="0" applyFill="1" applyBorder="1" applyProtection="1"/>
    <xf numFmtId="0" fontId="2" fillId="0" borderId="0" xfId="0" applyFont="1" applyFill="1" applyBorder="1" applyProtection="1"/>
    <xf numFmtId="0" fontId="2" fillId="0" borderId="1" xfId="0" applyFont="1" applyFill="1" applyBorder="1" applyProtection="1"/>
    <xf numFmtId="0" fontId="2" fillId="0" borderId="5" xfId="0" applyFont="1" applyBorder="1" applyProtection="1"/>
    <xf numFmtId="0" fontId="0" fillId="0" borderId="0" xfId="0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0" xfId="0" applyFont="1" applyProtection="1"/>
    <xf numFmtId="0" fontId="2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4" fillId="0" borderId="0" xfId="0" applyFont="1" applyFill="1" applyProtection="1"/>
    <xf numFmtId="0" fontId="2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2" fillId="0" borderId="7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vertical="center"/>
    </xf>
    <xf numFmtId="0" fontId="9" fillId="0" borderId="2" xfId="0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4" fillId="0" borderId="0" xfId="0" applyFont="1" applyBorder="1" applyAlignment="1" applyProtection="1"/>
    <xf numFmtId="0" fontId="5" fillId="0" borderId="0" xfId="0" applyFont="1" applyBorder="1" applyAlignme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/>
    <xf numFmtId="2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18" fillId="0" borderId="0" xfId="0" applyFont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Protection="1"/>
    <xf numFmtId="49" fontId="3" fillId="0" borderId="7" xfId="0" applyNumberFormat="1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vertical="top"/>
    </xf>
    <xf numFmtId="0" fontId="3" fillId="0" borderId="0" xfId="0" applyFont="1" applyFill="1" applyAlignment="1" applyProtection="1">
      <alignment horizontal="left" vertical="center"/>
    </xf>
    <xf numFmtId="0" fontId="20" fillId="0" borderId="0" xfId="0" applyFont="1" applyAlignment="1" applyProtection="1"/>
    <xf numFmtId="0" fontId="19" fillId="0" borderId="0" xfId="0" applyFont="1" applyProtection="1"/>
    <xf numFmtId="0" fontId="17" fillId="0" borderId="1" xfId="0" applyFont="1" applyBorder="1" applyProtection="1"/>
    <xf numFmtId="165" fontId="2" fillId="0" borderId="0" xfId="0" applyNumberFormat="1" applyFont="1" applyFill="1" applyBorder="1" applyAlignment="1" applyProtection="1">
      <alignment wrapText="1"/>
    </xf>
    <xf numFmtId="0" fontId="16" fillId="0" borderId="7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vertical="top"/>
    </xf>
    <xf numFmtId="0" fontId="2" fillId="0" borderId="0" xfId="0" applyFont="1" applyFill="1" applyAlignment="1" applyProtection="1"/>
    <xf numFmtId="0" fontId="2" fillId="0" borderId="0" xfId="0" applyFont="1" applyFill="1" applyBorder="1" applyAlignment="1" applyProtection="1"/>
    <xf numFmtId="2" fontId="8" fillId="0" borderId="0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2" fillId="0" borderId="1" xfId="0" applyFont="1" applyFill="1" applyBorder="1" applyAlignment="1" applyProtection="1"/>
    <xf numFmtId="0" fontId="8" fillId="0" borderId="0" xfId="0" applyFont="1" applyFill="1" applyAlignment="1" applyProtection="1">
      <alignment horizontal="center" vertical="center"/>
    </xf>
    <xf numFmtId="0" fontId="3" fillId="0" borderId="0" xfId="0" applyFont="1" applyBorder="1" applyProtection="1"/>
    <xf numFmtId="0" fontId="3" fillId="0" borderId="0" xfId="0" applyFont="1" applyProtection="1"/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17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2" fillId="0" borderId="0" xfId="0" applyFont="1" applyBorder="1" applyProtection="1"/>
    <xf numFmtId="0" fontId="22" fillId="0" borderId="10" xfId="0" applyFont="1" applyBorder="1" applyProtection="1"/>
    <xf numFmtId="0" fontId="17" fillId="0" borderId="0" xfId="0" applyFont="1" applyFill="1" applyBorder="1" applyProtection="1"/>
    <xf numFmtId="0" fontId="8" fillId="0" borderId="7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25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22" fillId="0" borderId="7" xfId="0" applyFont="1" applyBorder="1" applyProtection="1"/>
    <xf numFmtId="0" fontId="22" fillId="0" borderId="23" xfId="0" applyFont="1" applyBorder="1" applyProtection="1"/>
    <xf numFmtId="0" fontId="22" fillId="0" borderId="7" xfId="0" applyFont="1" applyFill="1" applyBorder="1" applyProtection="1"/>
    <xf numFmtId="0" fontId="22" fillId="0" borderId="8" xfId="0" applyFont="1" applyBorder="1" applyProtection="1"/>
    <xf numFmtId="0" fontId="22" fillId="0" borderId="1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2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22" fillId="2" borderId="24" xfId="0" applyFont="1" applyFill="1" applyBorder="1"/>
    <xf numFmtId="0" fontId="22" fillId="2" borderId="25" xfId="0" applyFont="1" applyFill="1" applyBorder="1"/>
    <xf numFmtId="0" fontId="22" fillId="2" borderId="0" xfId="0" applyFont="1" applyFill="1"/>
    <xf numFmtId="0" fontId="22" fillId="2" borderId="10" xfId="0" applyFont="1" applyFill="1" applyBorder="1"/>
    <xf numFmtId="0" fontId="3" fillId="2" borderId="0" xfId="0" applyFont="1" applyFill="1" applyAlignment="1">
      <alignment horizontal="center" vertical="center"/>
    </xf>
    <xf numFmtId="0" fontId="22" fillId="2" borderId="26" xfId="0" applyFont="1" applyFill="1" applyBorder="1"/>
    <xf numFmtId="0" fontId="22" fillId="2" borderId="27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12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7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/>
    </xf>
    <xf numFmtId="165" fontId="2" fillId="0" borderId="9" xfId="0" applyNumberFormat="1" applyFont="1" applyBorder="1" applyAlignment="1" applyProtection="1">
      <alignment horizontal="center" wrapText="1"/>
    </xf>
    <xf numFmtId="0" fontId="2" fillId="0" borderId="7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wrapText="1"/>
    </xf>
    <xf numFmtId="14" fontId="2" fillId="0" borderId="7" xfId="0" applyNumberFormat="1" applyFont="1" applyBorder="1" applyAlignment="1" applyProtection="1">
      <alignment horizontal="left" wrapText="1"/>
    </xf>
    <xf numFmtId="0" fontId="2" fillId="0" borderId="7" xfId="0" applyFont="1" applyBorder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" fontId="2" fillId="0" borderId="7" xfId="0" applyNumberFormat="1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27" fillId="0" borderId="7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15" fillId="0" borderId="7" xfId="0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9" xfId="0" applyFont="1" applyBorder="1" applyAlignment="1" applyProtection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2" fontId="2" fillId="0" borderId="9" xfId="0" applyNumberFormat="1" applyFont="1" applyBorder="1" applyAlignment="1" applyProtection="1">
      <alignment horizontal="center" vertical="center"/>
    </xf>
    <xf numFmtId="2" fontId="2" fillId="0" borderId="12" xfId="0" applyNumberFormat="1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4" fontId="2" fillId="0" borderId="9" xfId="0" applyNumberFormat="1" applyFont="1" applyBorder="1" applyAlignment="1" applyProtection="1">
      <alignment horizontal="center" wrapText="1"/>
    </xf>
    <xf numFmtId="0" fontId="2" fillId="0" borderId="7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14" fontId="2" fillId="0" borderId="7" xfId="0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Fill="1" applyBorder="1" applyAlignment="1" applyProtection="1">
      <alignment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/>
    </xf>
    <xf numFmtId="0" fontId="3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9" fillId="0" borderId="9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30" fillId="2" borderId="0" xfId="0" applyFont="1" applyFill="1" applyAlignment="1">
      <alignment horizontal="center" vertical="center"/>
    </xf>
    <xf numFmtId="2" fontId="5" fillId="0" borderId="11" xfId="0" applyNumberFormat="1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/>
    <xf numFmtId="164" fontId="29" fillId="0" borderId="0" xfId="0" applyNumberFormat="1" applyFont="1" applyBorder="1" applyAlignment="1" applyProtection="1">
      <alignment horizontal="center" vertical="center"/>
    </xf>
    <xf numFmtId="164" fontId="29" fillId="0" borderId="1" xfId="0" applyNumberFormat="1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right"/>
    </xf>
    <xf numFmtId="0" fontId="2" fillId="0" borderId="7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/>
    </xf>
    <xf numFmtId="0" fontId="26" fillId="0" borderId="0" xfId="0" applyFont="1" applyAlignment="1" applyProtection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8" fillId="0" borderId="0" xfId="0" applyFont="1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2" fillId="0" borderId="19" xfId="0" applyFont="1" applyBorder="1" applyAlignment="1" applyProtection="1">
      <alignment horizontal="center"/>
    </xf>
    <xf numFmtId="0" fontId="11" fillId="0" borderId="7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/>
    </xf>
    <xf numFmtId="0" fontId="12" fillId="0" borderId="0" xfId="0" applyFont="1" applyAlignment="1" applyProtection="1">
      <alignment horizontal="right"/>
    </xf>
    <xf numFmtId="0" fontId="9" fillId="0" borderId="2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/>
    </xf>
    <xf numFmtId="0" fontId="10" fillId="0" borderId="3" xfId="0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11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</cellXfs>
  <cellStyles count="1">
    <cellStyle name="Standard" xfId="0" builtinId="0"/>
  </cellStyles>
  <dxfs count="149"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ndense val="0"/>
        <extend val="0"/>
        <color indexed="9"/>
      </font>
      <fill>
        <patternFill>
          <bgColor indexed="5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ill>
        <patternFill patternType="lightUp">
          <fgColor indexed="22"/>
          <bgColor indexed="65"/>
        </patternFill>
      </fill>
    </dxf>
    <dxf>
      <fill>
        <patternFill patternType="lightUp">
          <fgColor indexed="22"/>
          <bgColor indexed="65"/>
        </patternFill>
      </fill>
      <border>
        <right/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ill>
        <patternFill patternType="lightUp">
          <fgColor theme="0" tint="-0.24994659260841701"/>
        </patternFill>
      </fill>
    </dxf>
    <dxf>
      <fill>
        <patternFill patternType="lightUp">
          <fgColor theme="0" tint="-0.24994659260841701"/>
        </patternFill>
      </fill>
    </dxf>
    <dxf>
      <fill>
        <patternFill patternType="lightUp">
          <fgColor indexed="22"/>
          <bgColor indexed="65"/>
        </patternFill>
      </fill>
      <border>
        <right/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ill>
        <patternFill>
          <bgColor indexed="42"/>
        </patternFill>
      </fill>
      <border>
        <left/>
        <right/>
        <top/>
        <bottom/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ill>
        <patternFill patternType="lightUp">
          <fgColor indexed="22"/>
          <bgColor indexed="65"/>
        </patternFill>
      </fill>
    </dxf>
    <dxf>
      <fill>
        <patternFill patternType="lightUp">
          <fgColor indexed="22"/>
          <bgColor indexed="65"/>
        </patternFill>
      </fill>
      <border>
        <right/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right style="thin">
          <color indexed="64"/>
        </right>
      </border>
    </dxf>
    <dxf>
      <font>
        <condense val="0"/>
        <extend val="0"/>
        <color indexed="9"/>
      </font>
      <border>
        <right style="thin">
          <color indexed="64"/>
        </right>
        <bottom style="thin">
          <color indexed="64"/>
        </bottom>
      </border>
    </dxf>
    <dxf>
      <font>
        <condense val="0"/>
        <extend val="0"/>
        <color indexed="9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/>
        <right/>
        <top/>
        <bottom style="thin">
          <color indexed="64"/>
        </bottom>
      </border>
    </dxf>
    <dxf>
      <fill>
        <patternFill patternType="lightUp">
          <fgColor indexed="22"/>
          <bgColor indexed="65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  <border>
        <left style="thin">
          <color indexed="64"/>
        </left>
      </border>
    </dxf>
    <dxf>
      <font>
        <condense val="0"/>
        <extend val="0"/>
        <color indexed="9"/>
      </font>
      <border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condense val="0"/>
        <extend val="0"/>
      </font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55"/>
        </patternFill>
      </fill>
    </dxf>
    <dxf>
      <font>
        <b/>
        <i val="0"/>
        <condense val="0"/>
        <extend val="0"/>
      </font>
      <border>
        <bottom style="thin">
          <color indexed="64"/>
        </bottom>
      </border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45" noThreeD="1"/>
</file>

<file path=xl/ctrlProps/ctrlProp10.xml><?xml version="1.0" encoding="utf-8"?>
<formControlPr xmlns="http://schemas.microsoft.com/office/spreadsheetml/2009/9/main" objectType="CheckBox" checked="Checked" fmlaLink="$AK$52" noThreeD="1"/>
</file>

<file path=xl/ctrlProps/ctrlProp11.xml><?xml version="1.0" encoding="utf-8"?>
<formControlPr xmlns="http://schemas.microsoft.com/office/spreadsheetml/2009/9/main" objectType="CheckBox" fmlaLink="$AN$47" noThreeD="1"/>
</file>

<file path=xl/ctrlProps/ctrlProp12.xml><?xml version="1.0" encoding="utf-8"?>
<formControlPr xmlns="http://schemas.microsoft.com/office/spreadsheetml/2009/9/main" objectType="CheckBox" checked="Checked" fmlaLink="$AN$48" noThreeD="1"/>
</file>

<file path=xl/ctrlProps/ctrlProp13.xml><?xml version="1.0" encoding="utf-8"?>
<formControlPr xmlns="http://schemas.microsoft.com/office/spreadsheetml/2009/9/main" objectType="CheckBox" fmlaLink="$AN$49" noThreeD="1"/>
</file>

<file path=xl/ctrlProps/ctrlProp14.xml><?xml version="1.0" encoding="utf-8"?>
<formControlPr xmlns="http://schemas.microsoft.com/office/spreadsheetml/2009/9/main" objectType="CheckBox" fmlaLink="$AN$50" noThreeD="1"/>
</file>

<file path=xl/ctrlProps/ctrlProp15.xml><?xml version="1.0" encoding="utf-8"?>
<formControlPr xmlns="http://schemas.microsoft.com/office/spreadsheetml/2009/9/main" objectType="CheckBox" fmlaLink="$AG$57" noThreeD="1"/>
</file>

<file path=xl/ctrlProps/ctrlProp16.xml><?xml version="1.0" encoding="utf-8"?>
<formControlPr xmlns="http://schemas.microsoft.com/office/spreadsheetml/2009/9/main" objectType="CheckBox" checked="Checked" fmlaLink="$AJ$57" noThreeD="1"/>
</file>

<file path=xl/ctrlProps/ctrlProp17.xml><?xml version="1.0" encoding="utf-8"?>
<formControlPr xmlns="http://schemas.microsoft.com/office/spreadsheetml/2009/9/main" objectType="CheckBox" checked="Checked" fmlaLink="K90" lockText="1" noThreeD="1"/>
</file>

<file path=xl/ctrlProps/ctrlProp18.xml><?xml version="1.0" encoding="utf-8"?>
<formControlPr xmlns="http://schemas.microsoft.com/office/spreadsheetml/2009/9/main" objectType="CheckBox" fmlaLink="K91" lockText="1" noThreeD="1"/>
</file>

<file path=xl/ctrlProps/ctrlProp19.xml><?xml version="1.0" encoding="utf-8"?>
<formControlPr xmlns="http://schemas.microsoft.com/office/spreadsheetml/2009/9/main" objectType="CheckBox" checked="Checked" fmlaLink="$AP$17" noThreeD="1"/>
</file>

<file path=xl/ctrlProps/ctrlProp2.xml><?xml version="1.0" encoding="utf-8"?>
<formControlPr xmlns="http://schemas.microsoft.com/office/spreadsheetml/2009/9/main" objectType="CheckBox" fmlaLink="$M$46" noThreeD="1"/>
</file>

<file path=xl/ctrlProps/ctrlProp20.xml><?xml version="1.0" encoding="utf-8"?>
<formControlPr xmlns="http://schemas.microsoft.com/office/spreadsheetml/2009/9/main" objectType="CheckBox" fmlaLink="$AP$18" noThreeD="1"/>
</file>

<file path=xl/ctrlProps/ctrlProp21.xml><?xml version="1.0" encoding="utf-8"?>
<formControlPr xmlns="http://schemas.microsoft.com/office/spreadsheetml/2009/9/main" objectType="CheckBox" fmlaLink="$AP$19" noThreeD="1"/>
</file>

<file path=xl/ctrlProps/ctrlProp22.xml><?xml version="1.0" encoding="utf-8"?>
<formControlPr xmlns="http://schemas.microsoft.com/office/spreadsheetml/2009/9/main" objectType="CheckBox" fmlaLink="$AF$17" noThreeD="1"/>
</file>

<file path=xl/ctrlProps/ctrlProp23.xml><?xml version="1.0" encoding="utf-8"?>
<formControlPr xmlns="http://schemas.microsoft.com/office/spreadsheetml/2009/9/main" objectType="CheckBox" checked="Checked" fmlaLink="$AK$49" noThreeD="1"/>
</file>

<file path=xl/ctrlProps/ctrlProp24.xml><?xml version="1.0" encoding="utf-8"?>
<formControlPr xmlns="http://schemas.microsoft.com/office/spreadsheetml/2009/9/main" objectType="CheckBox" checked="Checked" fmlaLink="$AK$50" noThreeD="1"/>
</file>

<file path=xl/ctrlProps/ctrlProp25.xml><?xml version="1.0" encoding="utf-8"?>
<formControlPr xmlns="http://schemas.microsoft.com/office/spreadsheetml/2009/9/main" objectType="CheckBox" fmlaLink="$AF$20" noThreeD="1"/>
</file>

<file path=xl/ctrlProps/ctrlProp26.xml><?xml version="1.0" encoding="utf-8"?>
<formControlPr xmlns="http://schemas.microsoft.com/office/spreadsheetml/2009/9/main" objectType="CheckBox" fmlaLink="$AG$57" noThreeD="1"/>
</file>

<file path=xl/ctrlProps/ctrlProp27.xml><?xml version="1.0" encoding="utf-8"?>
<formControlPr xmlns="http://schemas.microsoft.com/office/spreadsheetml/2009/9/main" objectType="CheckBox" fmlaLink="$AF$21" noThreeD="1"/>
</file>

<file path=xl/ctrlProps/ctrlProp28.xml><?xml version="1.0" encoding="utf-8"?>
<formControlPr xmlns="http://schemas.microsoft.com/office/spreadsheetml/2009/9/main" objectType="CheckBox" checked="Checked" fmlaLink="K90" noThreeD="1"/>
</file>

<file path=xl/ctrlProps/ctrlProp29.xml><?xml version="1.0" encoding="utf-8"?>
<formControlPr xmlns="http://schemas.microsoft.com/office/spreadsheetml/2009/9/main" objectType="CheckBox" fmlaLink="K91" noThreeD="1"/>
</file>

<file path=xl/ctrlProps/ctrlProp3.xml><?xml version="1.0" encoding="utf-8"?>
<formControlPr xmlns="http://schemas.microsoft.com/office/spreadsheetml/2009/9/main" objectType="CheckBox" checked="Checked" fmlaLink="$M$47" noThreeD="1"/>
</file>

<file path=xl/ctrlProps/ctrlProp30.xml><?xml version="1.0" encoding="utf-8"?>
<formControlPr xmlns="http://schemas.microsoft.com/office/spreadsheetml/2009/9/main" objectType="CheckBox" checked="Checked" fmlaLink="$K$92" noThreeD="1"/>
</file>

<file path=xl/ctrlProps/ctrlProp31.xml><?xml version="1.0" encoding="utf-8"?>
<formControlPr xmlns="http://schemas.microsoft.com/office/spreadsheetml/2009/9/main" objectType="CheckBox" checked="Checked" fmlaLink="$K$93" noThreeD="1"/>
</file>

<file path=xl/ctrlProps/ctrlProp32.xml><?xml version="1.0" encoding="utf-8"?>
<formControlPr xmlns="http://schemas.microsoft.com/office/spreadsheetml/2009/9/main" objectType="CheckBox" checked="Checked" fmlaLink="K92" noThreeD="1"/>
</file>

<file path=xl/ctrlProps/ctrlProp33.xml><?xml version="1.0" encoding="utf-8"?>
<formControlPr xmlns="http://schemas.microsoft.com/office/spreadsheetml/2009/9/main" objectType="CheckBox" checked="Checked" fmlaLink="K93" noThreeD="1"/>
</file>

<file path=xl/ctrlProps/ctrlProp34.xml><?xml version="1.0" encoding="utf-8"?>
<formControlPr xmlns="http://schemas.microsoft.com/office/spreadsheetml/2009/9/main" objectType="CheckBox" fmlaLink="$AK$53" noThreeD="1"/>
</file>

<file path=xl/ctrlProps/ctrlProp35.xml><?xml version="1.0" encoding="utf-8"?>
<formControlPr xmlns="http://schemas.microsoft.com/office/spreadsheetml/2009/9/main" objectType="CheckBox" fmlaLink="AK46" noThreeD="1"/>
</file>

<file path=xl/ctrlProps/ctrlProp36.xml><?xml version="1.0" encoding="utf-8"?>
<formControlPr xmlns="http://schemas.microsoft.com/office/spreadsheetml/2009/9/main" objectType="CheckBox" checked="Checked" fmlaLink="$AN$46" noThreeD="1"/>
</file>

<file path=xl/ctrlProps/ctrlProp37.xml><?xml version="1.0" encoding="utf-8"?>
<formControlPr xmlns="http://schemas.microsoft.com/office/spreadsheetml/2009/9/main" objectType="CheckBox" fmlaLink="$AN$49" noThreeD="1"/>
</file>

<file path=xl/ctrlProps/ctrlProp4.xml><?xml version="1.0" encoding="utf-8"?>
<formControlPr xmlns="http://schemas.microsoft.com/office/spreadsheetml/2009/9/main" objectType="CheckBox" fmlaLink="$M$49" noThreeD="1"/>
</file>

<file path=xl/ctrlProps/ctrlProp5.xml><?xml version="1.0" encoding="utf-8"?>
<formControlPr xmlns="http://schemas.microsoft.com/office/spreadsheetml/2009/9/main" objectType="CheckBox" checked="Checked" fmlaLink="AK47" noThreeD="1"/>
</file>

<file path=xl/ctrlProps/ctrlProp6.xml><?xml version="1.0" encoding="utf-8"?>
<formControlPr xmlns="http://schemas.microsoft.com/office/spreadsheetml/2009/9/main" objectType="CheckBox" fmlaLink="AK48" noThreeD="1"/>
</file>

<file path=xl/ctrlProps/ctrlProp7.xml><?xml version="1.0" encoding="utf-8"?>
<formControlPr xmlns="http://schemas.microsoft.com/office/spreadsheetml/2009/9/main" objectType="CheckBox" checked="Checked" fmlaLink="$AK$49" noThreeD="1"/>
</file>

<file path=xl/ctrlProps/ctrlProp8.xml><?xml version="1.0" encoding="utf-8"?>
<formControlPr xmlns="http://schemas.microsoft.com/office/spreadsheetml/2009/9/main" objectType="CheckBox" fmlaLink="$AK$51" noThreeD="1"/>
</file>

<file path=xl/ctrlProps/ctrlProp9.xml><?xml version="1.0" encoding="utf-8"?>
<formControlPr xmlns="http://schemas.microsoft.com/office/spreadsheetml/2009/9/main" objectType="CheckBox" checked="Checked" fmlaLink="$AK$50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57150</xdr:colOff>
      <xdr:row>61</xdr:row>
      <xdr:rowOff>38100</xdr:rowOff>
    </xdr:from>
    <xdr:ext cx="76200" cy="192087"/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4629150" y="15001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44</xdr:row>
          <xdr:rowOff>9525</xdr:rowOff>
        </xdr:from>
        <xdr:to>
          <xdr:col>13</xdr:col>
          <xdr:colOff>104775</xdr:colOff>
          <xdr:row>45</xdr:row>
          <xdr:rowOff>38100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45</xdr:row>
          <xdr:rowOff>9525</xdr:rowOff>
        </xdr:from>
        <xdr:to>
          <xdr:col>13</xdr:col>
          <xdr:colOff>104775</xdr:colOff>
          <xdr:row>46</xdr:row>
          <xdr:rowOff>38100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46</xdr:row>
          <xdr:rowOff>9525</xdr:rowOff>
        </xdr:from>
        <xdr:to>
          <xdr:col>13</xdr:col>
          <xdr:colOff>104775</xdr:colOff>
          <xdr:row>47</xdr:row>
          <xdr:rowOff>38100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48</xdr:row>
          <xdr:rowOff>9525</xdr:rowOff>
        </xdr:from>
        <xdr:to>
          <xdr:col>13</xdr:col>
          <xdr:colOff>104775</xdr:colOff>
          <xdr:row>49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46</xdr:row>
          <xdr:rowOff>0</xdr:rowOff>
        </xdr:from>
        <xdr:to>
          <xdr:col>37</xdr:col>
          <xdr:colOff>123825</xdr:colOff>
          <xdr:row>47</xdr:row>
          <xdr:rowOff>28575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47</xdr:row>
          <xdr:rowOff>9525</xdr:rowOff>
        </xdr:from>
        <xdr:to>
          <xdr:col>37</xdr:col>
          <xdr:colOff>123825</xdr:colOff>
          <xdr:row>48</xdr:row>
          <xdr:rowOff>38100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48</xdr:row>
          <xdr:rowOff>9525</xdr:rowOff>
        </xdr:from>
        <xdr:to>
          <xdr:col>37</xdr:col>
          <xdr:colOff>123825</xdr:colOff>
          <xdr:row>49</xdr:row>
          <xdr:rowOff>38100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50</xdr:row>
          <xdr:rowOff>9525</xdr:rowOff>
        </xdr:from>
        <xdr:to>
          <xdr:col>37</xdr:col>
          <xdr:colOff>123825</xdr:colOff>
          <xdr:row>51</xdr:row>
          <xdr:rowOff>38100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49</xdr:row>
          <xdr:rowOff>9525</xdr:rowOff>
        </xdr:from>
        <xdr:to>
          <xdr:col>37</xdr:col>
          <xdr:colOff>123825</xdr:colOff>
          <xdr:row>50</xdr:row>
          <xdr:rowOff>38100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51</xdr:row>
          <xdr:rowOff>9525</xdr:rowOff>
        </xdr:from>
        <xdr:to>
          <xdr:col>37</xdr:col>
          <xdr:colOff>123825</xdr:colOff>
          <xdr:row>52</xdr:row>
          <xdr:rowOff>38100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123825</xdr:colOff>
          <xdr:row>46</xdr:row>
          <xdr:rowOff>0</xdr:rowOff>
        </xdr:from>
        <xdr:to>
          <xdr:col>41</xdr:col>
          <xdr:colOff>104775</xdr:colOff>
          <xdr:row>47</xdr:row>
          <xdr:rowOff>28575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123825</xdr:colOff>
          <xdr:row>47</xdr:row>
          <xdr:rowOff>9525</xdr:rowOff>
        </xdr:from>
        <xdr:to>
          <xdr:col>41</xdr:col>
          <xdr:colOff>104775</xdr:colOff>
          <xdr:row>48</xdr:row>
          <xdr:rowOff>38100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123825</xdr:colOff>
          <xdr:row>48</xdr:row>
          <xdr:rowOff>9525</xdr:rowOff>
        </xdr:from>
        <xdr:to>
          <xdr:col>41</xdr:col>
          <xdr:colOff>104775</xdr:colOff>
          <xdr:row>49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123825</xdr:colOff>
          <xdr:row>49</xdr:row>
          <xdr:rowOff>9525</xdr:rowOff>
        </xdr:from>
        <xdr:to>
          <xdr:col>41</xdr:col>
          <xdr:colOff>104775</xdr:colOff>
          <xdr:row>50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56</xdr:row>
          <xdr:rowOff>28575</xdr:rowOff>
        </xdr:from>
        <xdr:to>
          <xdr:col>33</xdr:col>
          <xdr:colOff>114300</xdr:colOff>
          <xdr:row>57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114300</xdr:colOff>
          <xdr:row>56</xdr:row>
          <xdr:rowOff>28575</xdr:rowOff>
        </xdr:from>
        <xdr:to>
          <xdr:col>37</xdr:col>
          <xdr:colOff>104775</xdr:colOff>
          <xdr:row>57</xdr:row>
          <xdr:rowOff>28575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89</xdr:row>
          <xdr:rowOff>0</xdr:rowOff>
        </xdr:from>
        <xdr:to>
          <xdr:col>20</xdr:col>
          <xdr:colOff>123825</xdr:colOff>
          <xdr:row>90</xdr:row>
          <xdr:rowOff>66675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in Richtung der Kilometrierung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90</xdr:row>
          <xdr:rowOff>9525</xdr:rowOff>
        </xdr:from>
        <xdr:to>
          <xdr:col>20</xdr:col>
          <xdr:colOff>85725</xdr:colOff>
          <xdr:row>91</xdr:row>
          <xdr:rowOff>66675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entgegen der Kilometrierung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15</xdr:row>
          <xdr:rowOff>104775</xdr:rowOff>
        </xdr:from>
        <xdr:to>
          <xdr:col>34</xdr:col>
          <xdr:colOff>47625</xdr:colOff>
          <xdr:row>15</xdr:row>
          <xdr:rowOff>314325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keine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15</xdr:row>
          <xdr:rowOff>104775</xdr:rowOff>
        </xdr:from>
        <xdr:to>
          <xdr:col>37</xdr:col>
          <xdr:colOff>104775</xdr:colOff>
          <xdr:row>15</xdr:row>
          <xdr:rowOff>314325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Stufe 1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142875</xdr:colOff>
          <xdr:row>15</xdr:row>
          <xdr:rowOff>104775</xdr:rowOff>
        </xdr:from>
        <xdr:to>
          <xdr:col>41</xdr:col>
          <xdr:colOff>85725</xdr:colOff>
          <xdr:row>15</xdr:row>
          <xdr:rowOff>314325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Stufe 2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16</xdr:row>
          <xdr:rowOff>104775</xdr:rowOff>
        </xdr:from>
        <xdr:to>
          <xdr:col>32</xdr:col>
          <xdr:colOff>142875</xdr:colOff>
          <xdr:row>16</xdr:row>
          <xdr:rowOff>314325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17</xdr:row>
          <xdr:rowOff>104775</xdr:rowOff>
        </xdr:from>
        <xdr:to>
          <xdr:col>32</xdr:col>
          <xdr:colOff>142875</xdr:colOff>
          <xdr:row>17</xdr:row>
          <xdr:rowOff>314325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18</xdr:row>
          <xdr:rowOff>104775</xdr:rowOff>
        </xdr:from>
        <xdr:to>
          <xdr:col>32</xdr:col>
          <xdr:colOff>142875</xdr:colOff>
          <xdr:row>18</xdr:row>
          <xdr:rowOff>314325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19</xdr:row>
          <xdr:rowOff>104775</xdr:rowOff>
        </xdr:from>
        <xdr:to>
          <xdr:col>32</xdr:col>
          <xdr:colOff>142875</xdr:colOff>
          <xdr:row>20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21</xdr:row>
          <xdr:rowOff>104775</xdr:rowOff>
        </xdr:from>
        <xdr:to>
          <xdr:col>32</xdr:col>
          <xdr:colOff>142875</xdr:colOff>
          <xdr:row>22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20</xdr:row>
          <xdr:rowOff>114300</xdr:rowOff>
        </xdr:from>
        <xdr:to>
          <xdr:col>38</xdr:col>
          <xdr:colOff>9525</xdr:colOff>
          <xdr:row>21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17</xdr:row>
          <xdr:rowOff>295275</xdr:rowOff>
        </xdr:from>
        <xdr:to>
          <xdr:col>20</xdr:col>
          <xdr:colOff>0</xdr:colOff>
          <xdr:row>18</xdr:row>
          <xdr:rowOff>180975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in Richtung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18</xdr:row>
          <xdr:rowOff>142875</xdr:rowOff>
        </xdr:from>
        <xdr:to>
          <xdr:col>19</xdr:col>
          <xdr:colOff>114300</xdr:colOff>
          <xdr:row>19</xdr:row>
          <xdr:rowOff>28575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entgegen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90</xdr:row>
          <xdr:rowOff>152400</xdr:rowOff>
        </xdr:from>
        <xdr:to>
          <xdr:col>20</xdr:col>
          <xdr:colOff>123825</xdr:colOff>
          <xdr:row>92</xdr:row>
          <xdr:rowOff>38100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in Richtung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91</xdr:row>
          <xdr:rowOff>152400</xdr:rowOff>
        </xdr:from>
        <xdr:to>
          <xdr:col>20</xdr:col>
          <xdr:colOff>85725</xdr:colOff>
          <xdr:row>93</xdr:row>
          <xdr:rowOff>47625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entgegen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18</xdr:row>
          <xdr:rowOff>295275</xdr:rowOff>
        </xdr:from>
        <xdr:to>
          <xdr:col>20</xdr:col>
          <xdr:colOff>0</xdr:colOff>
          <xdr:row>19</xdr:row>
          <xdr:rowOff>180975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in Richtung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19</xdr:row>
          <xdr:rowOff>142875</xdr:rowOff>
        </xdr:from>
        <xdr:to>
          <xdr:col>19</xdr:col>
          <xdr:colOff>114300</xdr:colOff>
          <xdr:row>20</xdr:row>
          <xdr:rowOff>38100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entgegen der Kilometrierung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52</xdr:row>
          <xdr:rowOff>9525</xdr:rowOff>
        </xdr:from>
        <xdr:to>
          <xdr:col>37</xdr:col>
          <xdr:colOff>123825</xdr:colOff>
          <xdr:row>53</xdr:row>
          <xdr:rowOff>38100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123825</xdr:colOff>
          <xdr:row>45</xdr:row>
          <xdr:rowOff>0</xdr:rowOff>
        </xdr:from>
        <xdr:to>
          <xdr:col>37</xdr:col>
          <xdr:colOff>123825</xdr:colOff>
          <xdr:row>46</xdr:row>
          <xdr:rowOff>28575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123825</xdr:colOff>
          <xdr:row>45</xdr:row>
          <xdr:rowOff>0</xdr:rowOff>
        </xdr:from>
        <xdr:to>
          <xdr:col>41</xdr:col>
          <xdr:colOff>104775</xdr:colOff>
          <xdr:row>46</xdr:row>
          <xdr:rowOff>28575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17</xdr:row>
          <xdr:rowOff>104775</xdr:rowOff>
        </xdr:from>
        <xdr:to>
          <xdr:col>37</xdr:col>
          <xdr:colOff>9525</xdr:colOff>
          <xdr:row>17</xdr:row>
          <xdr:rowOff>314325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xdr:twoCellAnchor>
    <xdr:from>
      <xdr:col>3</xdr:col>
      <xdr:colOff>23805</xdr:colOff>
      <xdr:row>96</xdr:row>
      <xdr:rowOff>47621</xdr:rowOff>
    </xdr:from>
    <xdr:to>
      <xdr:col>8</xdr:col>
      <xdr:colOff>126992</xdr:colOff>
      <xdr:row>101</xdr:row>
      <xdr:rowOff>55555</xdr:rowOff>
    </xdr:to>
    <xdr:sp macro="" textlink="">
      <xdr:nvSpPr>
        <xdr:cNvPr id="40" name="Textfeld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87430" y="22391684"/>
          <a:ext cx="857250" cy="4762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de-DE" sz="800" b="1">
              <a:latin typeface="DB Office" pitchFamily="34" charset="0"/>
            </a:rPr>
            <a:t>ANFANG</a:t>
          </a:r>
        </a:p>
      </xdr:txBody>
    </xdr:sp>
    <xdr:clientData/>
  </xdr:twoCellAnchor>
  <xdr:twoCellAnchor>
    <xdr:from>
      <xdr:col>30</xdr:col>
      <xdr:colOff>15874</xdr:colOff>
      <xdr:row>91</xdr:row>
      <xdr:rowOff>31751</xdr:rowOff>
    </xdr:from>
    <xdr:to>
      <xdr:col>37</xdr:col>
      <xdr:colOff>95250</xdr:colOff>
      <xdr:row>93</xdr:row>
      <xdr:rowOff>103188</xdr:rowOff>
    </xdr:to>
    <xdr:sp macro="" textlink="">
      <xdr:nvSpPr>
        <xdr:cNvPr id="2" name="Pfeil nach recht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5151437" y="21637626"/>
          <a:ext cx="1135063" cy="388937"/>
        </a:xfrm>
        <a:prstGeom prst="right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de-DE" sz="1100"/>
            <a:t> Entladerichtung</a:t>
          </a:r>
        </a:p>
      </xdr:txBody>
    </xdr:sp>
    <xdr:clientData/>
  </xdr:twoCellAnchor>
  <xdr:twoCellAnchor>
    <xdr:from>
      <xdr:col>27</xdr:col>
      <xdr:colOff>42174</xdr:colOff>
      <xdr:row>108</xdr:row>
      <xdr:rowOff>40534</xdr:rowOff>
    </xdr:from>
    <xdr:to>
      <xdr:col>32</xdr:col>
      <xdr:colOff>145360</xdr:colOff>
      <xdr:row>113</xdr:row>
      <xdr:rowOff>48467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6435A54B-5F34-4577-8DB8-6621E27B5059}"/>
            </a:ext>
          </a:extLst>
        </xdr:cNvPr>
        <xdr:cNvSpPr txBox="1"/>
      </xdr:nvSpPr>
      <xdr:spPr>
        <a:xfrm>
          <a:off x="4331802" y="23481491"/>
          <a:ext cx="913824" cy="4808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de-DE" sz="800" b="1">
              <a:latin typeface="DB Office" pitchFamily="34" charset="0"/>
            </a:rPr>
            <a:t>ENDE </a:t>
          </a:r>
        </a:p>
        <a:p>
          <a:pPr algn="ctr"/>
          <a:r>
            <a:rPr lang="de-DE" sz="800" b="1">
              <a:latin typeface="DB Office" pitchFamily="34" charset="0"/>
            </a:rPr>
            <a:t>km 272,502</a:t>
          </a:r>
        </a:p>
      </xdr:txBody>
    </xdr:sp>
    <xdr:clientData/>
  </xdr:twoCellAnchor>
  <xdr:twoCellAnchor>
    <xdr:from>
      <xdr:col>20</xdr:col>
      <xdr:colOff>152400</xdr:colOff>
      <xdr:row>109</xdr:row>
      <xdr:rowOff>19050</xdr:rowOff>
    </xdr:from>
    <xdr:to>
      <xdr:col>27</xdr:col>
      <xdr:colOff>9525</xdr:colOff>
      <xdr:row>113</xdr:row>
      <xdr:rowOff>57150</xdr:rowOff>
    </xdr:to>
    <xdr:cxnSp macro="">
      <xdr:nvCxnSpPr>
        <xdr:cNvPr id="6" name="Gerader Verbinder 4">
          <a:extLst>
            <a:ext uri="{FF2B5EF4-FFF2-40B4-BE49-F238E27FC236}">
              <a16:creationId xmlns:a16="http://schemas.microsoft.com/office/drawing/2014/main" id="{4C8784C2-68D9-48A5-865B-421A8F8317E7}"/>
            </a:ext>
          </a:extLst>
        </xdr:cNvPr>
        <xdr:cNvCxnSpPr>
          <a:cxnSpLocks noChangeShapeType="1"/>
        </xdr:cNvCxnSpPr>
      </xdr:nvCxnSpPr>
      <xdr:spPr bwMode="auto">
        <a:xfrm flipH="1">
          <a:off x="1361602" y="23514050"/>
          <a:ext cx="992019" cy="45693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21</xdr:col>
      <xdr:colOff>19050</xdr:colOff>
      <xdr:row>109</xdr:row>
      <xdr:rowOff>0</xdr:rowOff>
    </xdr:from>
    <xdr:to>
      <xdr:col>27</xdr:col>
      <xdr:colOff>19050</xdr:colOff>
      <xdr:row>114</xdr:row>
      <xdr:rowOff>0</xdr:rowOff>
    </xdr:to>
    <xdr:cxnSp macro="">
      <xdr:nvCxnSpPr>
        <xdr:cNvPr id="7" name="Gerader Verbinder 2">
          <a:extLst>
            <a:ext uri="{FF2B5EF4-FFF2-40B4-BE49-F238E27FC236}">
              <a16:creationId xmlns:a16="http://schemas.microsoft.com/office/drawing/2014/main" id="{F33F0986-A229-4791-922B-32F82A3822C0}"/>
            </a:ext>
          </a:extLst>
        </xdr:cNvPr>
        <xdr:cNvCxnSpPr>
          <a:cxnSpLocks noChangeShapeType="1"/>
        </xdr:cNvCxnSpPr>
      </xdr:nvCxnSpPr>
      <xdr:spPr bwMode="auto">
        <a:xfrm>
          <a:off x="1390380" y="23495000"/>
          <a:ext cx="972766" cy="472872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8</xdr:col>
      <xdr:colOff>152400</xdr:colOff>
      <xdr:row>97</xdr:row>
      <xdr:rowOff>19050</xdr:rowOff>
    </xdr:from>
    <xdr:to>
      <xdr:col>15</xdr:col>
      <xdr:colOff>9525</xdr:colOff>
      <xdr:row>101</xdr:row>
      <xdr:rowOff>57150</xdr:rowOff>
    </xdr:to>
    <xdr:cxnSp macro="">
      <xdr:nvCxnSpPr>
        <xdr:cNvPr id="8" name="Gerader Verbinder 4">
          <a:extLst>
            <a:ext uri="{FF2B5EF4-FFF2-40B4-BE49-F238E27FC236}">
              <a16:creationId xmlns:a16="http://schemas.microsoft.com/office/drawing/2014/main" id="{6D370391-A1A7-4DF3-9E41-65EB78795BBF}"/>
            </a:ext>
          </a:extLst>
        </xdr:cNvPr>
        <xdr:cNvCxnSpPr>
          <a:cxnSpLocks noChangeShapeType="1"/>
        </xdr:cNvCxnSpPr>
      </xdr:nvCxnSpPr>
      <xdr:spPr bwMode="auto">
        <a:xfrm flipH="1">
          <a:off x="3307134" y="23514050"/>
          <a:ext cx="992019" cy="45693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19050</xdr:colOff>
      <xdr:row>97</xdr:row>
      <xdr:rowOff>0</xdr:rowOff>
    </xdr:from>
    <xdr:to>
      <xdr:col>15</xdr:col>
      <xdr:colOff>19050</xdr:colOff>
      <xdr:row>102</xdr:row>
      <xdr:rowOff>0</xdr:rowOff>
    </xdr:to>
    <xdr:cxnSp macro="">
      <xdr:nvCxnSpPr>
        <xdr:cNvPr id="9" name="Gerader Verbinder 2">
          <a:extLst>
            <a:ext uri="{FF2B5EF4-FFF2-40B4-BE49-F238E27FC236}">
              <a16:creationId xmlns:a16="http://schemas.microsoft.com/office/drawing/2014/main" id="{6F50A8D2-F07F-4839-AA8A-75C08DF76046}"/>
            </a:ext>
          </a:extLst>
        </xdr:cNvPr>
        <xdr:cNvCxnSpPr>
          <a:cxnSpLocks noChangeShapeType="1"/>
        </xdr:cNvCxnSpPr>
      </xdr:nvCxnSpPr>
      <xdr:spPr bwMode="auto">
        <a:xfrm>
          <a:off x="3335912" y="23495000"/>
          <a:ext cx="972766" cy="472872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omments" Target="../comments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Z167"/>
  <sheetViews>
    <sheetView tabSelected="1" view="pageBreakPreview" topLeftCell="A26" zoomScale="141" zoomScaleNormal="115" zoomScaleSheetLayoutView="190" workbookViewId="0">
      <selection activeCell="AM105" sqref="AM105"/>
    </sheetView>
  </sheetViews>
  <sheetFormatPr baseColWidth="10" defaultColWidth="11.42578125" defaultRowHeight="12.75" x14ac:dyDescent="0.2"/>
  <cols>
    <col min="1" max="1" width="1.140625" style="7" customWidth="1"/>
    <col min="2" max="51" width="2.42578125" style="7" customWidth="1"/>
    <col min="52" max="62" width="2.5703125" style="7" customWidth="1"/>
    <col min="63" max="16384" width="11.42578125" style="7"/>
  </cols>
  <sheetData>
    <row r="1" spans="2:45" x14ac:dyDescent="0.2">
      <c r="B1" s="230" t="s">
        <v>128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</row>
    <row r="2" spans="2:45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</row>
    <row r="3" spans="2:45" x14ac:dyDescent="0.2"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</row>
    <row r="4" spans="2:45" x14ac:dyDescent="0.2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6"/>
    </row>
    <row r="5" spans="2:45" ht="19.5" x14ac:dyDescent="0.25">
      <c r="B5" s="8"/>
      <c r="C5" s="259" t="s">
        <v>113</v>
      </c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10"/>
    </row>
    <row r="6" spans="2:45" ht="12.75" customHeight="1" x14ac:dyDescent="0.2">
      <c r="B6" s="1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2"/>
    </row>
    <row r="7" spans="2:45" ht="25.5" customHeight="1" x14ac:dyDescent="0.2">
      <c r="B7" s="11"/>
      <c r="C7" s="134" t="s">
        <v>50</v>
      </c>
      <c r="D7" s="134"/>
      <c r="E7" s="134"/>
      <c r="F7" s="134"/>
      <c r="G7" s="134"/>
      <c r="H7" s="134"/>
      <c r="I7" s="134"/>
      <c r="J7" s="138"/>
      <c r="K7" s="138"/>
      <c r="L7" s="138"/>
      <c r="M7" s="138"/>
      <c r="N7" s="138"/>
      <c r="O7" s="138"/>
      <c r="P7" s="138"/>
      <c r="Q7" s="1"/>
      <c r="R7" s="1"/>
      <c r="S7" s="1"/>
      <c r="T7" s="1"/>
      <c r="U7" s="1"/>
      <c r="V7" s="1"/>
      <c r="W7" s="155" t="s">
        <v>123</v>
      </c>
      <c r="X7" s="136"/>
      <c r="Y7" s="136"/>
      <c r="Z7" s="136"/>
      <c r="AA7" s="136"/>
      <c r="AB7" s="136"/>
      <c r="AC7" s="136"/>
      <c r="AD7" s="136"/>
      <c r="AE7" s="136"/>
      <c r="AF7" s="147" t="s">
        <v>165</v>
      </c>
      <c r="AG7" s="147"/>
      <c r="AH7" s="147"/>
      <c r="AI7" s="147"/>
      <c r="AJ7" s="147"/>
      <c r="AK7" s="147"/>
      <c r="AL7" s="147"/>
      <c r="AM7" s="1"/>
      <c r="AN7" s="1"/>
      <c r="AO7" s="1"/>
      <c r="AP7" s="2"/>
    </row>
    <row r="8" spans="2:45" ht="25.5" customHeight="1" x14ac:dyDescent="0.2">
      <c r="B8" s="11"/>
      <c r="C8" s="134" t="s">
        <v>122</v>
      </c>
      <c r="D8" s="134"/>
      <c r="E8" s="134"/>
      <c r="F8" s="134"/>
      <c r="G8" s="134"/>
      <c r="H8" s="134"/>
      <c r="I8" s="134"/>
      <c r="J8" s="135" t="s">
        <v>150</v>
      </c>
      <c r="K8" s="135"/>
      <c r="L8" s="135"/>
      <c r="M8" s="135"/>
      <c r="N8" s="135"/>
      <c r="O8" s="135"/>
      <c r="P8" s="135"/>
      <c r="Q8" s="1"/>
      <c r="R8" s="1"/>
      <c r="S8" s="1"/>
      <c r="T8" s="1"/>
      <c r="U8" s="1"/>
      <c r="V8" s="1"/>
      <c r="W8" s="155" t="s">
        <v>124</v>
      </c>
      <c r="X8" s="136"/>
      <c r="Y8" s="136"/>
      <c r="Z8" s="136"/>
      <c r="AA8" s="136"/>
      <c r="AB8" s="136"/>
      <c r="AC8" s="136"/>
      <c r="AD8" s="136"/>
      <c r="AE8" s="136"/>
      <c r="AF8" s="147" t="s">
        <v>166</v>
      </c>
      <c r="AG8" s="147"/>
      <c r="AH8" s="147"/>
      <c r="AI8" s="147"/>
      <c r="AJ8" s="147"/>
      <c r="AK8" s="147"/>
      <c r="AL8" s="147"/>
      <c r="AM8" s="1"/>
      <c r="AN8" s="1"/>
      <c r="AO8" s="1"/>
      <c r="AP8" s="2"/>
    </row>
    <row r="9" spans="2:45" ht="25.5" customHeight="1" x14ac:dyDescent="0.2">
      <c r="B9" s="11"/>
      <c r="C9" s="136" t="s">
        <v>71</v>
      </c>
      <c r="D9" s="136"/>
      <c r="E9" s="136"/>
      <c r="F9" s="136"/>
      <c r="G9" s="136"/>
      <c r="H9" s="136"/>
      <c r="I9" s="136"/>
      <c r="J9" s="135" t="s">
        <v>129</v>
      </c>
      <c r="K9" s="135"/>
      <c r="L9" s="135"/>
      <c r="M9" s="135"/>
      <c r="N9" s="135"/>
      <c r="O9" s="135"/>
      <c r="P9" s="135"/>
      <c r="Q9" s="1"/>
      <c r="R9" s="1"/>
      <c r="S9" s="1"/>
      <c r="T9" s="1"/>
      <c r="U9" s="1"/>
      <c r="V9" s="1"/>
      <c r="W9" s="136" t="s">
        <v>88</v>
      </c>
      <c r="X9" s="136"/>
      <c r="Y9" s="136"/>
      <c r="Z9" s="136"/>
      <c r="AA9" s="136"/>
      <c r="AB9" s="136"/>
      <c r="AC9" s="136"/>
      <c r="AD9" s="136"/>
      <c r="AE9" s="136"/>
      <c r="AF9" s="135" t="s">
        <v>153</v>
      </c>
      <c r="AG9" s="135"/>
      <c r="AH9" s="135"/>
      <c r="AI9" s="135"/>
      <c r="AJ9" s="135"/>
      <c r="AK9" s="135"/>
      <c r="AL9" s="135"/>
      <c r="AM9" s="1"/>
      <c r="AN9" s="1"/>
      <c r="AO9" s="1"/>
      <c r="AP9" s="2"/>
    </row>
    <row r="10" spans="2:45" ht="25.5" customHeight="1" x14ac:dyDescent="0.2">
      <c r="B10" s="11"/>
      <c r="C10" s="136" t="s">
        <v>72</v>
      </c>
      <c r="D10" s="136"/>
      <c r="E10" s="136"/>
      <c r="F10" s="136"/>
      <c r="G10" s="136"/>
      <c r="H10" s="136"/>
      <c r="I10" s="136"/>
      <c r="J10" s="154" t="s">
        <v>141</v>
      </c>
      <c r="K10" s="154"/>
      <c r="L10" s="154"/>
      <c r="M10" s="154"/>
      <c r="N10" s="154"/>
      <c r="O10" s="154"/>
      <c r="P10" s="154"/>
      <c r="Q10" s="1"/>
      <c r="R10" s="1"/>
      <c r="S10" s="1"/>
      <c r="T10" s="1"/>
      <c r="U10" s="1"/>
      <c r="V10" s="1"/>
      <c r="W10" s="136" t="s">
        <v>89</v>
      </c>
      <c r="X10" s="136"/>
      <c r="Y10" s="136"/>
      <c r="Z10" s="136"/>
      <c r="AA10" s="136"/>
      <c r="AB10" s="136"/>
      <c r="AC10" s="136"/>
      <c r="AD10" s="136"/>
      <c r="AE10" s="136"/>
      <c r="AF10" s="154" t="s">
        <v>151</v>
      </c>
      <c r="AG10" s="154"/>
      <c r="AH10" s="154"/>
      <c r="AI10" s="154"/>
      <c r="AJ10" s="154"/>
      <c r="AK10" s="154"/>
      <c r="AL10" s="154"/>
      <c r="AM10" s="1"/>
      <c r="AN10" s="1"/>
      <c r="AO10" s="1"/>
      <c r="AP10" s="2"/>
    </row>
    <row r="11" spans="2:45" ht="25.5" customHeight="1" x14ac:dyDescent="0.2">
      <c r="B11" s="11"/>
      <c r="C11" s="136" t="s">
        <v>73</v>
      </c>
      <c r="D11" s="136"/>
      <c r="E11" s="136"/>
      <c r="F11" s="136"/>
      <c r="G11" s="136"/>
      <c r="H11" s="136"/>
      <c r="I11" s="136"/>
      <c r="J11" s="135"/>
      <c r="K11" s="135"/>
      <c r="L11" s="135"/>
      <c r="M11" s="135"/>
      <c r="N11" s="135"/>
      <c r="O11" s="135"/>
      <c r="P11" s="135"/>
      <c r="Q11" s="1"/>
      <c r="R11" s="1"/>
      <c r="S11" s="1"/>
      <c r="T11" s="1"/>
      <c r="U11" s="1"/>
      <c r="V11" s="1"/>
      <c r="W11" s="136" t="s">
        <v>90</v>
      </c>
      <c r="X11" s="136"/>
      <c r="Y11" s="136"/>
      <c r="Z11" s="136"/>
      <c r="AA11" s="136"/>
      <c r="AB11" s="136"/>
      <c r="AC11" s="136"/>
      <c r="AD11" s="136"/>
      <c r="AE11" s="136"/>
      <c r="AF11" s="135" t="s">
        <v>134</v>
      </c>
      <c r="AG11" s="135"/>
      <c r="AH11" s="135"/>
      <c r="AI11" s="135"/>
      <c r="AJ11" s="135"/>
      <c r="AK11" s="135"/>
      <c r="AL11" s="135"/>
      <c r="AM11" s="1" t="s">
        <v>109</v>
      </c>
      <c r="AN11" s="1"/>
      <c r="AO11" s="1"/>
      <c r="AP11" s="2"/>
    </row>
    <row r="12" spans="2:45" ht="25.5" customHeight="1" x14ac:dyDescent="0.2">
      <c r="B12" s="11"/>
      <c r="C12" s="136" t="s">
        <v>74</v>
      </c>
      <c r="D12" s="136"/>
      <c r="E12" s="136"/>
      <c r="F12" s="136"/>
      <c r="G12" s="136"/>
      <c r="H12" s="136"/>
      <c r="I12" s="136"/>
      <c r="J12" s="135"/>
      <c r="K12" s="135"/>
      <c r="L12" s="135"/>
      <c r="M12" s="135"/>
      <c r="N12" s="135"/>
      <c r="O12" s="135"/>
      <c r="P12" s="135"/>
      <c r="Q12" s="1"/>
      <c r="R12" s="1"/>
      <c r="S12" s="1"/>
      <c r="T12" s="1"/>
      <c r="U12" s="1"/>
      <c r="V12" s="1"/>
      <c r="W12" s="136" t="s">
        <v>91</v>
      </c>
      <c r="X12" s="136"/>
      <c r="Y12" s="136"/>
      <c r="Z12" s="136"/>
      <c r="AA12" s="136"/>
      <c r="AB12" s="136"/>
      <c r="AC12" s="136"/>
      <c r="AD12" s="136"/>
      <c r="AE12" s="136"/>
      <c r="AF12" s="150">
        <v>40</v>
      </c>
      <c r="AG12" s="150"/>
      <c r="AH12" s="150"/>
      <c r="AI12" s="150"/>
      <c r="AJ12" s="150"/>
      <c r="AK12" s="150"/>
      <c r="AL12" s="150"/>
      <c r="AM12" s="1" t="s">
        <v>46</v>
      </c>
      <c r="AN12" s="1"/>
      <c r="AO12" s="1"/>
      <c r="AP12" s="2"/>
    </row>
    <row r="13" spans="2:45" ht="25.5" customHeight="1" x14ac:dyDescent="0.2">
      <c r="B13" s="11"/>
      <c r="C13" s="136" t="s">
        <v>75</v>
      </c>
      <c r="D13" s="136"/>
      <c r="E13" s="136"/>
      <c r="F13" s="136"/>
      <c r="G13" s="136"/>
      <c r="H13" s="136"/>
      <c r="I13" s="136"/>
      <c r="J13" s="135"/>
      <c r="K13" s="135"/>
      <c r="L13" s="135"/>
      <c r="M13" s="135"/>
      <c r="N13" s="135"/>
      <c r="O13" s="135"/>
      <c r="P13" s="135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12"/>
      <c r="AF13" s="151" t="s">
        <v>152</v>
      </c>
      <c r="AG13" s="151"/>
      <c r="AH13" s="151"/>
      <c r="AI13" s="151"/>
      <c r="AJ13" s="151"/>
      <c r="AK13" s="151"/>
      <c r="AL13" s="151"/>
      <c r="AM13" s="1"/>
      <c r="AN13" s="1"/>
      <c r="AO13" s="1"/>
      <c r="AP13" s="2"/>
    </row>
    <row r="14" spans="2:45" ht="25.5" customHeight="1" x14ac:dyDescent="0.2">
      <c r="B14" s="11"/>
      <c r="C14" s="140" t="s">
        <v>76</v>
      </c>
      <c r="D14" s="140"/>
      <c r="E14" s="140"/>
      <c r="F14" s="140"/>
      <c r="G14" s="140"/>
      <c r="H14" s="140"/>
      <c r="I14" s="140"/>
      <c r="J14" s="139"/>
      <c r="K14" s="139"/>
      <c r="L14" s="139"/>
      <c r="M14" s="139"/>
      <c r="N14" s="139"/>
      <c r="O14" s="139"/>
      <c r="P14" s="139"/>
      <c r="Q14" s="1"/>
      <c r="R14" s="1"/>
      <c r="S14" s="1"/>
      <c r="T14" s="1"/>
      <c r="U14" s="1"/>
      <c r="V14" s="1"/>
      <c r="W14" s="136" t="s">
        <v>108</v>
      </c>
      <c r="X14" s="136"/>
      <c r="Y14" s="136"/>
      <c r="Z14" s="136"/>
      <c r="AA14" s="136"/>
      <c r="AB14" s="136"/>
      <c r="AC14" s="136"/>
      <c r="AD14" s="136"/>
      <c r="AE14" s="136"/>
      <c r="AF14" s="138"/>
      <c r="AG14" s="138"/>
      <c r="AH14" s="138"/>
      <c r="AI14" s="138"/>
      <c r="AJ14" s="138"/>
      <c r="AK14" s="138"/>
      <c r="AL14" s="138"/>
      <c r="AM14" s="1"/>
      <c r="AN14" s="1"/>
      <c r="AO14" s="1"/>
      <c r="AP14" s="2"/>
    </row>
    <row r="15" spans="2:45" ht="25.5" customHeight="1" x14ac:dyDescent="0.2">
      <c r="B15" s="11"/>
      <c r="C15" s="140" t="s">
        <v>77</v>
      </c>
      <c r="D15" s="140"/>
      <c r="E15" s="140"/>
      <c r="F15" s="140"/>
      <c r="G15" s="140"/>
      <c r="H15" s="140"/>
      <c r="I15" s="140"/>
      <c r="J15" s="139"/>
      <c r="K15" s="139"/>
      <c r="L15" s="139"/>
      <c r="M15" s="139"/>
      <c r="N15" s="139"/>
      <c r="O15" s="139"/>
      <c r="P15" s="139"/>
      <c r="Q15" s="1"/>
      <c r="R15" s="1"/>
      <c r="S15" s="1"/>
      <c r="T15" s="1"/>
      <c r="U15" s="1"/>
      <c r="V15" s="1"/>
      <c r="W15" s="136" t="s">
        <v>30</v>
      </c>
      <c r="X15" s="136"/>
      <c r="Y15" s="136"/>
      <c r="Z15" s="136"/>
      <c r="AA15" s="136"/>
      <c r="AB15" s="136"/>
      <c r="AC15" s="136"/>
      <c r="AD15" s="136"/>
      <c r="AE15" s="136"/>
      <c r="AF15" s="135" t="s">
        <v>132</v>
      </c>
      <c r="AG15" s="135"/>
      <c r="AH15" s="135"/>
      <c r="AI15" s="135"/>
      <c r="AJ15" s="135"/>
      <c r="AK15" s="135"/>
      <c r="AL15" s="135"/>
      <c r="AM15" s="1"/>
      <c r="AN15" s="1"/>
      <c r="AO15" s="1"/>
      <c r="AP15" s="2"/>
    </row>
    <row r="16" spans="2:45" ht="25.5" customHeight="1" x14ac:dyDescent="0.2">
      <c r="B16" s="11"/>
      <c r="C16" s="140" t="s">
        <v>78</v>
      </c>
      <c r="D16" s="140"/>
      <c r="E16" s="140"/>
      <c r="F16" s="140"/>
      <c r="G16" s="140"/>
      <c r="H16" s="140"/>
      <c r="I16" s="140"/>
      <c r="J16" s="139">
        <v>1720</v>
      </c>
      <c r="K16" s="139"/>
      <c r="L16" s="139"/>
      <c r="M16" s="139"/>
      <c r="N16" s="139"/>
      <c r="O16" s="139"/>
      <c r="P16" s="139"/>
      <c r="Q16" s="1"/>
      <c r="R16" s="1"/>
      <c r="S16" s="1"/>
      <c r="T16" s="1"/>
      <c r="U16" s="1"/>
      <c r="V16" s="1"/>
      <c r="W16" s="148" t="s">
        <v>92</v>
      </c>
      <c r="X16" s="148"/>
      <c r="Y16" s="148"/>
      <c r="Z16" s="148"/>
      <c r="AA16" s="148"/>
      <c r="AB16" s="148"/>
      <c r="AC16" s="148"/>
      <c r="AD16" s="148"/>
      <c r="AE16" s="148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52"/>
      <c r="AQ16" s="67"/>
      <c r="AR16" s="67"/>
      <c r="AS16" s="67"/>
    </row>
    <row r="17" spans="2:42" ht="25.5" customHeight="1" x14ac:dyDescent="0.2">
      <c r="B17" s="11"/>
      <c r="C17" s="140" t="s">
        <v>79</v>
      </c>
      <c r="D17" s="140"/>
      <c r="E17" s="140"/>
      <c r="F17" s="140"/>
      <c r="G17" s="140"/>
      <c r="H17" s="140"/>
      <c r="I17" s="140"/>
      <c r="J17" s="138" t="s">
        <v>130</v>
      </c>
      <c r="K17" s="138"/>
      <c r="L17" s="138"/>
      <c r="M17" s="138"/>
      <c r="N17" s="138"/>
      <c r="O17" s="138"/>
      <c r="P17" s="138"/>
      <c r="Q17" s="1"/>
      <c r="R17" s="1"/>
      <c r="S17" s="1"/>
      <c r="T17" s="1"/>
      <c r="U17" s="1"/>
      <c r="V17" s="1"/>
      <c r="W17" s="153" t="s">
        <v>93</v>
      </c>
      <c r="X17" s="153"/>
      <c r="Y17" s="153"/>
      <c r="Z17" s="153"/>
      <c r="AA17" s="153"/>
      <c r="AB17" s="153"/>
      <c r="AC17" s="153"/>
      <c r="AD17" s="153"/>
      <c r="AE17" s="153"/>
      <c r="AF17" s="143" t="b">
        <v>0</v>
      </c>
      <c r="AG17" s="143"/>
      <c r="AH17" s="143"/>
      <c r="AI17" s="143"/>
      <c r="AJ17" s="143"/>
      <c r="AK17" s="143"/>
      <c r="AL17" s="143"/>
      <c r="AM17" s="1"/>
      <c r="AN17" s="1"/>
      <c r="AO17" s="1"/>
      <c r="AP17" s="68" t="b">
        <v>1</v>
      </c>
    </row>
    <row r="18" spans="2:42" ht="25.5" customHeight="1" x14ac:dyDescent="0.2">
      <c r="B18" s="11"/>
      <c r="C18" s="140" t="s">
        <v>67</v>
      </c>
      <c r="D18" s="140"/>
      <c r="E18" s="140"/>
      <c r="F18" s="140"/>
      <c r="G18" s="140"/>
      <c r="H18" s="140"/>
      <c r="I18" s="140"/>
      <c r="J18" s="139">
        <v>0</v>
      </c>
      <c r="K18" s="139"/>
      <c r="L18" s="139"/>
      <c r="M18" s="139"/>
      <c r="N18" s="139"/>
      <c r="O18" s="139"/>
      <c r="P18" s="139"/>
      <c r="Q18" s="1"/>
      <c r="R18" s="1"/>
      <c r="S18" s="1"/>
      <c r="T18" s="1"/>
      <c r="U18" s="1"/>
      <c r="V18" s="1"/>
      <c r="W18" s="148" t="s">
        <v>94</v>
      </c>
      <c r="X18" s="148"/>
      <c r="Y18" s="148"/>
      <c r="Z18" s="148"/>
      <c r="AA18" s="148"/>
      <c r="AB18" s="148"/>
      <c r="AC18" s="148"/>
      <c r="AD18" s="148"/>
      <c r="AE18" s="148"/>
      <c r="AF18" s="143"/>
      <c r="AG18" s="143"/>
      <c r="AH18" s="143"/>
      <c r="AI18" s="143"/>
      <c r="AJ18" s="143"/>
      <c r="AK18" s="143"/>
      <c r="AL18" s="143"/>
      <c r="AM18" s="1"/>
      <c r="AN18" s="1"/>
      <c r="AO18" s="1"/>
      <c r="AP18" s="68" t="b">
        <v>0</v>
      </c>
    </row>
    <row r="19" spans="2:42" ht="25.5" customHeight="1" x14ac:dyDescent="0.2">
      <c r="B19" s="11"/>
      <c r="C19" s="141" t="s">
        <v>117</v>
      </c>
      <c r="D19" s="141"/>
      <c r="E19" s="141"/>
      <c r="F19" s="141"/>
      <c r="G19" s="141"/>
      <c r="H19" s="141"/>
      <c r="I19" s="141"/>
      <c r="J19" s="189"/>
      <c r="K19" s="189"/>
      <c r="L19" s="189"/>
      <c r="M19" s="189"/>
      <c r="N19" s="189"/>
      <c r="O19" s="189"/>
      <c r="P19" s="189"/>
      <c r="Q19" s="1"/>
      <c r="R19" s="1"/>
      <c r="S19" s="1"/>
      <c r="T19" s="1"/>
      <c r="U19" s="1"/>
      <c r="V19" s="1"/>
      <c r="W19" s="148" t="s">
        <v>95</v>
      </c>
      <c r="X19" s="148"/>
      <c r="Y19" s="148"/>
      <c r="Z19" s="148"/>
      <c r="AA19" s="148"/>
      <c r="AB19" s="148"/>
      <c r="AC19" s="148"/>
      <c r="AD19" s="148"/>
      <c r="AE19" s="148"/>
      <c r="AF19" s="143"/>
      <c r="AG19" s="143"/>
      <c r="AH19" s="143"/>
      <c r="AI19" s="143"/>
      <c r="AJ19" s="143"/>
      <c r="AK19" s="143"/>
      <c r="AL19" s="143"/>
      <c r="AM19" s="1"/>
      <c r="AN19" s="1"/>
      <c r="AO19" s="1"/>
      <c r="AP19" s="68" t="b">
        <v>0</v>
      </c>
    </row>
    <row r="20" spans="2:42" ht="25.5" customHeight="1" x14ac:dyDescent="0.2">
      <c r="B20" s="11"/>
      <c r="C20" s="141" t="s">
        <v>80</v>
      </c>
      <c r="D20" s="141"/>
      <c r="E20" s="141"/>
      <c r="F20" s="141"/>
      <c r="G20" s="141"/>
      <c r="H20" s="141"/>
      <c r="I20" s="141"/>
      <c r="Q20" s="1"/>
      <c r="R20" s="1"/>
      <c r="S20" s="1"/>
      <c r="T20" s="1"/>
      <c r="U20" s="1"/>
      <c r="V20" s="1"/>
      <c r="W20" s="148" t="s">
        <v>96</v>
      </c>
      <c r="X20" s="148"/>
      <c r="Y20" s="148"/>
      <c r="Z20" s="148"/>
      <c r="AA20" s="148"/>
      <c r="AB20" s="148"/>
      <c r="AC20" s="148"/>
      <c r="AD20" s="148"/>
      <c r="AE20" s="148"/>
      <c r="AF20" s="143" t="b">
        <v>0</v>
      </c>
      <c r="AG20" s="143"/>
      <c r="AH20" s="143"/>
      <c r="AI20" s="143"/>
      <c r="AJ20" s="143"/>
      <c r="AK20" s="143"/>
      <c r="AL20" s="143"/>
      <c r="AM20" s="1"/>
      <c r="AN20" s="1"/>
      <c r="AO20" s="1"/>
      <c r="AP20" s="2"/>
    </row>
    <row r="21" spans="2:42" ht="25.5" customHeight="1" x14ac:dyDescent="0.2">
      <c r="B21" s="11"/>
      <c r="C21" s="140" t="s">
        <v>25</v>
      </c>
      <c r="D21" s="140"/>
      <c r="E21" s="140"/>
      <c r="F21" s="140"/>
      <c r="G21" s="140"/>
      <c r="H21" s="140"/>
      <c r="I21" s="140"/>
      <c r="J21" s="138" t="s">
        <v>131</v>
      </c>
      <c r="K21" s="138"/>
      <c r="L21" s="138"/>
      <c r="M21" s="138"/>
      <c r="N21" s="138"/>
      <c r="O21" s="138"/>
      <c r="P21" s="138"/>
      <c r="Q21" s="1"/>
      <c r="R21" s="1"/>
      <c r="S21" s="1"/>
      <c r="T21" s="1"/>
      <c r="U21" s="1"/>
      <c r="V21" s="1"/>
      <c r="W21" s="148" t="s">
        <v>97</v>
      </c>
      <c r="X21" s="148"/>
      <c r="Y21" s="148"/>
      <c r="Z21" s="148"/>
      <c r="AA21" s="148"/>
      <c r="AB21" s="148"/>
      <c r="AC21" s="148"/>
      <c r="AD21" s="148"/>
      <c r="AE21" s="148"/>
      <c r="AF21" s="143" t="b">
        <v>0</v>
      </c>
      <c r="AG21" s="143"/>
      <c r="AH21" s="143"/>
      <c r="AI21" s="143"/>
      <c r="AJ21" s="143"/>
      <c r="AK21" s="143"/>
      <c r="AL21" s="143"/>
      <c r="AM21" s="1"/>
      <c r="AN21" s="1"/>
      <c r="AO21" s="1"/>
      <c r="AP21" s="2"/>
    </row>
    <row r="22" spans="2:42" ht="25.5" customHeight="1" x14ac:dyDescent="0.2">
      <c r="B22" s="11"/>
      <c r="C22" s="140" t="s">
        <v>81</v>
      </c>
      <c r="D22" s="140"/>
      <c r="E22" s="140"/>
      <c r="F22" s="140"/>
      <c r="G22" s="140"/>
      <c r="H22" s="140"/>
      <c r="I22" s="140"/>
      <c r="J22" s="139">
        <v>25</v>
      </c>
      <c r="K22" s="139"/>
      <c r="L22" s="139"/>
      <c r="M22" s="139"/>
      <c r="N22" s="139"/>
      <c r="O22" s="139"/>
      <c r="P22" s="139"/>
      <c r="Q22" s="1"/>
      <c r="R22" s="1"/>
      <c r="S22" s="1"/>
      <c r="T22" s="1"/>
      <c r="U22" s="1"/>
      <c r="V22" s="1"/>
      <c r="W22" s="148" t="s">
        <v>98</v>
      </c>
      <c r="X22" s="148"/>
      <c r="Y22" s="148"/>
      <c r="Z22" s="148"/>
      <c r="AA22" s="148"/>
      <c r="AB22" s="148"/>
      <c r="AC22" s="148"/>
      <c r="AD22" s="148"/>
      <c r="AE22" s="148"/>
      <c r="AF22" s="143"/>
      <c r="AG22" s="143"/>
      <c r="AH22" s="143"/>
      <c r="AI22" s="143"/>
      <c r="AJ22" s="143"/>
      <c r="AK22" s="143"/>
      <c r="AL22" s="143"/>
      <c r="AM22" s="1"/>
      <c r="AN22" s="1"/>
      <c r="AO22" s="1"/>
      <c r="AP22" s="2"/>
    </row>
    <row r="23" spans="2:42" ht="25.5" customHeight="1" x14ac:dyDescent="0.2">
      <c r="B23" s="11"/>
      <c r="C23" s="140" t="s">
        <v>82</v>
      </c>
      <c r="D23" s="140"/>
      <c r="E23" s="140"/>
      <c r="F23" s="140"/>
      <c r="G23" s="140"/>
      <c r="H23" s="140"/>
      <c r="I23" s="140"/>
      <c r="J23" s="139" t="s">
        <v>135</v>
      </c>
      <c r="K23" s="139"/>
      <c r="L23" s="139"/>
      <c r="M23" s="139"/>
      <c r="N23" s="139"/>
      <c r="O23" s="139"/>
      <c r="P23" s="139"/>
      <c r="Q23" s="1"/>
      <c r="R23" s="1"/>
      <c r="S23" s="1"/>
      <c r="T23" s="1"/>
      <c r="U23" s="1"/>
      <c r="V23" s="1"/>
      <c r="W23" s="136" t="s">
        <v>99</v>
      </c>
      <c r="X23" s="136"/>
      <c r="Y23" s="136"/>
      <c r="Z23" s="136"/>
      <c r="AA23" s="136"/>
      <c r="AB23" s="136"/>
      <c r="AC23" s="136"/>
      <c r="AD23" s="136"/>
      <c r="AE23" s="136"/>
      <c r="AF23" s="138" t="s">
        <v>136</v>
      </c>
      <c r="AG23" s="138"/>
      <c r="AH23" s="138"/>
      <c r="AI23" s="138"/>
      <c r="AJ23" s="138"/>
      <c r="AK23" s="138"/>
      <c r="AL23" s="138"/>
      <c r="AM23" s="1"/>
      <c r="AN23" s="1"/>
      <c r="AO23" s="1"/>
      <c r="AP23" s="2"/>
    </row>
    <row r="24" spans="2:42" ht="25.5" customHeight="1" x14ac:dyDescent="0.2">
      <c r="B24" s="11"/>
      <c r="C24" s="140" t="s">
        <v>83</v>
      </c>
      <c r="D24" s="140"/>
      <c r="E24" s="140"/>
      <c r="F24" s="140"/>
      <c r="G24" s="140"/>
      <c r="H24" s="140"/>
      <c r="I24" s="140"/>
      <c r="J24" s="139" t="s">
        <v>142</v>
      </c>
      <c r="K24" s="139"/>
      <c r="L24" s="139"/>
      <c r="M24" s="139"/>
      <c r="N24" s="139"/>
      <c r="O24" s="139"/>
      <c r="P24" s="139"/>
      <c r="Q24" s="1"/>
      <c r="R24" s="1"/>
      <c r="S24" s="1"/>
      <c r="T24" s="1"/>
      <c r="U24" s="1"/>
      <c r="V24" s="1"/>
      <c r="W24" s="136" t="s">
        <v>100</v>
      </c>
      <c r="X24" s="136"/>
      <c r="Y24" s="136"/>
      <c r="Z24" s="136"/>
      <c r="AA24" s="136"/>
      <c r="AB24" s="136"/>
      <c r="AC24" s="136"/>
      <c r="AD24" s="136"/>
      <c r="AE24" s="136"/>
      <c r="AF24" s="139" t="s">
        <v>137</v>
      </c>
      <c r="AG24" s="139"/>
      <c r="AH24" s="139"/>
      <c r="AI24" s="139"/>
      <c r="AJ24" s="139"/>
      <c r="AK24" s="139"/>
      <c r="AL24" s="139"/>
      <c r="AM24" s="1"/>
      <c r="AN24" s="1"/>
      <c r="AO24" s="1"/>
      <c r="AP24" s="2"/>
    </row>
    <row r="25" spans="2:42" ht="25.5" customHeight="1" x14ac:dyDescent="0.2">
      <c r="B25" s="11"/>
      <c r="C25" s="140" t="s">
        <v>84</v>
      </c>
      <c r="D25" s="140"/>
      <c r="E25" s="140"/>
      <c r="F25" s="140"/>
      <c r="G25" s="140"/>
      <c r="H25" s="140"/>
      <c r="I25" s="140"/>
      <c r="J25" s="139">
        <v>272.01299999999998</v>
      </c>
      <c r="K25" s="139"/>
      <c r="L25" s="139"/>
      <c r="M25" s="139"/>
      <c r="N25" s="139"/>
      <c r="O25" s="139"/>
      <c r="P25" s="139"/>
      <c r="Q25" s="1"/>
      <c r="R25" s="1"/>
      <c r="S25" s="1"/>
      <c r="T25" s="1"/>
      <c r="U25" s="1"/>
      <c r="V25" s="1"/>
      <c r="W25" s="136" t="s">
        <v>101</v>
      </c>
      <c r="X25" s="136"/>
      <c r="Y25" s="136"/>
      <c r="Z25" s="136"/>
      <c r="AA25" s="136"/>
      <c r="AB25" s="136"/>
      <c r="AC25" s="136"/>
      <c r="AD25" s="136"/>
      <c r="AE25" s="136"/>
      <c r="AF25" s="146" t="s">
        <v>138</v>
      </c>
      <c r="AG25" s="146"/>
      <c r="AH25" s="146"/>
      <c r="AI25" s="146"/>
      <c r="AJ25" s="146"/>
      <c r="AK25" s="146"/>
      <c r="AL25" s="146"/>
      <c r="AM25" s="1"/>
      <c r="AN25" s="1"/>
      <c r="AO25" s="1"/>
      <c r="AP25" s="2"/>
    </row>
    <row r="26" spans="2:42" ht="25.5" customHeight="1" x14ac:dyDescent="0.2">
      <c r="B26" s="11"/>
      <c r="C26" s="140" t="s">
        <v>85</v>
      </c>
      <c r="D26" s="140"/>
      <c r="E26" s="140"/>
      <c r="F26" s="140"/>
      <c r="G26" s="140"/>
      <c r="H26" s="140"/>
      <c r="I26" s="140"/>
      <c r="J26" s="139">
        <v>272.50200000000001</v>
      </c>
      <c r="K26" s="139"/>
      <c r="L26" s="139"/>
      <c r="M26" s="139"/>
      <c r="N26" s="139"/>
      <c r="O26" s="139"/>
      <c r="P26" s="139"/>
      <c r="Q26" s="1"/>
      <c r="R26" s="1"/>
      <c r="S26" s="1"/>
      <c r="T26" s="1"/>
      <c r="U26" s="1"/>
      <c r="V26" s="1"/>
      <c r="W26" s="136" t="s">
        <v>102</v>
      </c>
      <c r="X26" s="136"/>
      <c r="Y26" s="136"/>
      <c r="Z26" s="136"/>
      <c r="AA26" s="136"/>
      <c r="AB26" s="136"/>
      <c r="AC26" s="136"/>
      <c r="AD26" s="136"/>
      <c r="AE26" s="136"/>
      <c r="AF26" s="146" t="s">
        <v>139</v>
      </c>
      <c r="AG26" s="146"/>
      <c r="AH26" s="146"/>
      <c r="AI26" s="146"/>
      <c r="AJ26" s="146"/>
      <c r="AK26" s="146"/>
      <c r="AL26" s="146"/>
      <c r="AM26" s="1"/>
      <c r="AN26" s="1"/>
      <c r="AO26" s="1"/>
      <c r="AP26" s="2"/>
    </row>
    <row r="27" spans="2:42" ht="25.5" customHeight="1" x14ac:dyDescent="0.2">
      <c r="B27" s="11"/>
      <c r="C27" s="140" t="s">
        <v>2</v>
      </c>
      <c r="D27" s="140"/>
      <c r="E27" s="140"/>
      <c r="F27" s="140"/>
      <c r="G27" s="140"/>
      <c r="H27" s="140"/>
      <c r="I27" s="140"/>
      <c r="J27" s="139" t="s">
        <v>153</v>
      </c>
      <c r="K27" s="139"/>
      <c r="L27" s="139"/>
      <c r="M27" s="139"/>
      <c r="N27" s="139"/>
      <c r="O27" s="139"/>
      <c r="P27" s="139"/>
      <c r="Q27" s="1"/>
      <c r="R27" s="1"/>
      <c r="S27" s="1"/>
      <c r="T27" s="1"/>
      <c r="U27" s="1"/>
      <c r="V27" s="1"/>
      <c r="W27" s="136" t="s">
        <v>103</v>
      </c>
      <c r="X27" s="136"/>
      <c r="Y27" s="136"/>
      <c r="Z27" s="136"/>
      <c r="AA27" s="136"/>
      <c r="AB27" s="136"/>
      <c r="AC27" s="136"/>
      <c r="AD27" s="136"/>
      <c r="AE27" s="136"/>
      <c r="AF27" s="139" t="s">
        <v>140</v>
      </c>
      <c r="AG27" s="139"/>
      <c r="AH27" s="139"/>
      <c r="AI27" s="139"/>
      <c r="AJ27" s="139"/>
      <c r="AK27" s="139"/>
      <c r="AL27" s="139"/>
      <c r="AM27" s="1"/>
      <c r="AN27" s="1"/>
      <c r="AO27" s="1"/>
      <c r="AP27" s="2"/>
    </row>
    <row r="28" spans="2:42" ht="25.5" customHeight="1" x14ac:dyDescent="0.2">
      <c r="B28" s="11"/>
      <c r="C28" s="140" t="s">
        <v>86</v>
      </c>
      <c r="D28" s="140"/>
      <c r="E28" s="140"/>
      <c r="F28" s="140"/>
      <c r="G28" s="140"/>
      <c r="H28" s="140"/>
      <c r="I28" s="140"/>
      <c r="J28" s="173">
        <v>46213</v>
      </c>
      <c r="K28" s="173"/>
      <c r="L28" s="173"/>
      <c r="M28" s="173"/>
      <c r="N28" s="173"/>
      <c r="O28" s="173"/>
      <c r="P28" s="173"/>
      <c r="Q28" s="1"/>
      <c r="R28" s="1"/>
      <c r="S28" s="1"/>
      <c r="T28" s="1"/>
      <c r="U28" s="1"/>
      <c r="V28" s="1"/>
      <c r="W28" s="136" t="s">
        <v>104</v>
      </c>
      <c r="X28" s="136"/>
      <c r="Y28" s="136"/>
      <c r="Z28" s="136"/>
      <c r="AA28" s="136"/>
      <c r="AB28" s="136"/>
      <c r="AC28" s="136"/>
      <c r="AD28" s="136"/>
      <c r="AE28" s="136"/>
      <c r="AF28" s="135"/>
      <c r="AG28" s="135"/>
      <c r="AH28" s="135"/>
      <c r="AI28" s="135"/>
      <c r="AJ28" s="135"/>
      <c r="AK28" s="135"/>
      <c r="AL28" s="135"/>
      <c r="AM28" s="1"/>
      <c r="AN28" s="1"/>
      <c r="AO28" s="1"/>
      <c r="AP28" s="2"/>
    </row>
    <row r="29" spans="2:42" ht="25.5" customHeight="1" x14ac:dyDescent="0.2">
      <c r="B29" s="11"/>
      <c r="C29" s="140" t="s">
        <v>87</v>
      </c>
      <c r="D29" s="140"/>
      <c r="E29" s="140"/>
      <c r="F29" s="140"/>
      <c r="G29" s="140"/>
      <c r="H29" s="140"/>
      <c r="I29" s="140"/>
      <c r="J29" s="173">
        <v>46213</v>
      </c>
      <c r="K29" s="173"/>
      <c r="L29" s="173"/>
      <c r="M29" s="173"/>
      <c r="N29" s="173"/>
      <c r="O29" s="173"/>
      <c r="P29" s="173"/>
      <c r="Q29" s="1"/>
      <c r="R29" s="1"/>
      <c r="S29" s="1"/>
      <c r="T29" s="1"/>
      <c r="U29" s="1"/>
      <c r="V29" s="1"/>
      <c r="W29" s="136" t="s">
        <v>105</v>
      </c>
      <c r="X29" s="136"/>
      <c r="Y29" s="136"/>
      <c r="Z29" s="136"/>
      <c r="AA29" s="136"/>
      <c r="AB29" s="136"/>
      <c r="AC29" s="136"/>
      <c r="AD29" s="136"/>
      <c r="AE29" s="136"/>
      <c r="AF29" s="135"/>
      <c r="AG29" s="135"/>
      <c r="AH29" s="135"/>
      <c r="AI29" s="135"/>
      <c r="AJ29" s="135"/>
      <c r="AK29" s="135"/>
      <c r="AL29" s="135"/>
      <c r="AM29" s="1"/>
      <c r="AN29" s="1"/>
      <c r="AO29" s="1"/>
      <c r="AP29" s="2"/>
    </row>
    <row r="30" spans="2:42" ht="25.5" customHeight="1" x14ac:dyDescent="0.2">
      <c r="B30" s="11"/>
      <c r="C30" s="140" t="s">
        <v>116</v>
      </c>
      <c r="D30" s="140"/>
      <c r="E30" s="140"/>
      <c r="F30" s="140"/>
      <c r="G30" s="140"/>
      <c r="H30" s="140"/>
      <c r="I30" s="140"/>
      <c r="J30" s="137"/>
      <c r="K30" s="137"/>
      <c r="L30" s="137"/>
      <c r="M30" s="137"/>
      <c r="N30" s="137"/>
      <c r="O30" s="137"/>
      <c r="P30" s="137"/>
      <c r="Q30" s="1"/>
      <c r="R30" s="1"/>
      <c r="S30" s="1"/>
      <c r="T30" s="1"/>
      <c r="U30" s="1"/>
      <c r="V30" s="1"/>
      <c r="W30" s="136" t="s">
        <v>106</v>
      </c>
      <c r="X30" s="136"/>
      <c r="Y30" s="136"/>
      <c r="Z30" s="136"/>
      <c r="AA30" s="136"/>
      <c r="AB30" s="136"/>
      <c r="AC30" s="136"/>
      <c r="AD30" s="136"/>
      <c r="AE30" s="136"/>
      <c r="AF30" s="135"/>
      <c r="AG30" s="135"/>
      <c r="AH30" s="135"/>
      <c r="AI30" s="135"/>
      <c r="AJ30" s="135"/>
      <c r="AK30" s="135"/>
      <c r="AL30" s="135"/>
      <c r="AM30" s="1"/>
      <c r="AN30" s="1"/>
      <c r="AO30" s="1"/>
      <c r="AP30" s="2"/>
    </row>
    <row r="31" spans="2:42" ht="25.5" customHeight="1" x14ac:dyDescent="0.2">
      <c r="B31" s="11"/>
      <c r="Q31" s="69"/>
      <c r="R31" s="69"/>
      <c r="S31" s="1"/>
      <c r="T31" s="1"/>
      <c r="U31" s="1"/>
      <c r="V31" s="1"/>
      <c r="W31" s="136" t="s">
        <v>107</v>
      </c>
      <c r="X31" s="136"/>
      <c r="Y31" s="136"/>
      <c r="Z31" s="136"/>
      <c r="AA31" s="136"/>
      <c r="AB31" s="136"/>
      <c r="AC31" s="136"/>
      <c r="AD31" s="136"/>
      <c r="AE31" s="136"/>
      <c r="AF31" s="147"/>
      <c r="AG31" s="147"/>
      <c r="AH31" s="147"/>
      <c r="AI31" s="147"/>
      <c r="AJ31" s="147"/>
      <c r="AK31" s="147"/>
      <c r="AL31" s="147"/>
      <c r="AM31" s="1"/>
      <c r="AN31" s="1"/>
      <c r="AO31" s="1"/>
      <c r="AP31" s="2"/>
    </row>
    <row r="32" spans="2:42" x14ac:dyDescent="0.2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5"/>
    </row>
    <row r="33" spans="1:43" ht="18" customHeight="1" x14ac:dyDescent="0.2">
      <c r="B33" s="239" t="s">
        <v>167</v>
      </c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</row>
    <row r="34" spans="1:43" s="19" customFormat="1" ht="15" customHeight="1" x14ac:dyDescent="0.2">
      <c r="A34" s="7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49" t="s">
        <v>51</v>
      </c>
      <c r="AC34" s="149"/>
      <c r="AD34" s="149"/>
      <c r="AE34" s="149"/>
      <c r="AF34" s="149"/>
      <c r="AG34" s="149"/>
      <c r="AH34" s="149"/>
      <c r="AI34" s="148"/>
      <c r="AJ34" s="148"/>
      <c r="AK34" s="148"/>
      <c r="AL34" s="148"/>
      <c r="AM34" s="148"/>
      <c r="AN34" s="148"/>
      <c r="AO34" s="148"/>
      <c r="AP34" s="17"/>
    </row>
    <row r="35" spans="1:43" s="19" customFormat="1" ht="14.25" customHeight="1" x14ac:dyDescent="0.2">
      <c r="A35" s="7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49" t="s">
        <v>50</v>
      </c>
      <c r="AC35" s="149"/>
      <c r="AD35" s="149"/>
      <c r="AE35" s="149"/>
      <c r="AF35" s="149"/>
      <c r="AG35" s="149"/>
      <c r="AH35" s="149"/>
      <c r="AI35" s="174" t="str">
        <f>IF(J7="","",J7)</f>
        <v/>
      </c>
      <c r="AJ35" s="174"/>
      <c r="AK35" s="174"/>
      <c r="AL35" s="174"/>
      <c r="AM35" s="174"/>
      <c r="AN35" s="174"/>
      <c r="AO35" s="174"/>
      <c r="AP35" s="17"/>
    </row>
    <row r="36" spans="1:43" s="19" customFormat="1" ht="15" customHeight="1" x14ac:dyDescent="0.2">
      <c r="A36" s="7"/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49" t="s">
        <v>49</v>
      </c>
      <c r="AC36" s="149"/>
      <c r="AD36" s="149"/>
      <c r="AE36" s="149"/>
      <c r="AF36" s="149"/>
      <c r="AG36" s="149"/>
      <c r="AH36" s="149"/>
      <c r="AI36" s="148"/>
      <c r="AJ36" s="148"/>
      <c r="AK36" s="148"/>
      <c r="AL36" s="148"/>
      <c r="AM36" s="148"/>
      <c r="AN36" s="148"/>
      <c r="AO36" s="148"/>
      <c r="AP36" s="17"/>
    </row>
    <row r="37" spans="1:43" s="19" customFormat="1" ht="15" customHeight="1" x14ac:dyDescent="0.2">
      <c r="A37" s="7"/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49" t="s">
        <v>52</v>
      </c>
      <c r="AC37" s="149"/>
      <c r="AD37" s="149"/>
      <c r="AE37" s="149"/>
      <c r="AF37" s="149"/>
      <c r="AG37" s="149"/>
      <c r="AH37" s="149"/>
      <c r="AI37" s="148"/>
      <c r="AJ37" s="148"/>
      <c r="AK37" s="148"/>
      <c r="AL37" s="148"/>
      <c r="AM37" s="148"/>
      <c r="AN37" s="148"/>
      <c r="AO37" s="148"/>
      <c r="AP37" s="17"/>
    </row>
    <row r="38" spans="1:43" s="19" customFormat="1" ht="18" customHeight="1" x14ac:dyDescent="0.25">
      <c r="A38" s="7"/>
      <c r="B38" s="20" t="s">
        <v>0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8"/>
      <c r="AC38" s="18"/>
      <c r="AD38" s="18"/>
      <c r="AE38" s="18"/>
      <c r="AF38" s="18"/>
      <c r="AG38" s="18"/>
      <c r="AH38" s="18"/>
      <c r="AI38" s="21"/>
      <c r="AJ38" s="21"/>
      <c r="AK38" s="21"/>
      <c r="AL38" s="21"/>
      <c r="AM38" s="21"/>
      <c r="AN38" s="21"/>
      <c r="AO38" s="21"/>
      <c r="AP38" s="17"/>
    </row>
    <row r="39" spans="1:43" s="19" customFormat="1" ht="12" customHeight="1" x14ac:dyDescent="0.2">
      <c r="A39" s="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3" s="19" customFormat="1" ht="18" customHeight="1" x14ac:dyDescent="0.2">
      <c r="A40" s="7"/>
      <c r="B40" s="142" t="s">
        <v>1</v>
      </c>
      <c r="C40" s="142"/>
      <c r="D40" s="142"/>
      <c r="E40" s="142"/>
      <c r="F40" s="142"/>
      <c r="G40" s="142"/>
      <c r="H40" s="187" t="str">
        <f>J23 &amp;" - " &amp;J24</f>
        <v>Stade - Cuxhaven</v>
      </c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22" t="s">
        <v>48</v>
      </c>
      <c r="AH40" s="122"/>
      <c r="AI40" s="122"/>
      <c r="AJ40" s="187">
        <f>IF(J16="","",J16)</f>
        <v>1720</v>
      </c>
      <c r="AK40" s="187"/>
      <c r="AL40" s="187"/>
      <c r="AM40" s="122" t="s">
        <v>111</v>
      </c>
      <c r="AN40" s="122"/>
      <c r="AO40" s="70">
        <f>IF(J18="","",J18)</f>
        <v>0</v>
      </c>
      <c r="AP40" s="22"/>
      <c r="AQ40" s="22"/>
    </row>
    <row r="41" spans="1:43" s="19" customFormat="1" ht="18" customHeight="1" x14ac:dyDescent="0.2">
      <c r="A41" s="7"/>
      <c r="B41" s="142" t="s">
        <v>66</v>
      </c>
      <c r="C41" s="142"/>
      <c r="D41" s="142"/>
      <c r="E41" s="142"/>
      <c r="F41" s="142"/>
      <c r="G41" s="142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45" t="s">
        <v>110</v>
      </c>
      <c r="AC41" s="145"/>
      <c r="AD41" s="145"/>
      <c r="AE41" s="144">
        <f>IF(J25="","",J25)</f>
        <v>272.01299999999998</v>
      </c>
      <c r="AF41" s="144"/>
      <c r="AG41" s="144"/>
      <c r="AH41" s="144"/>
      <c r="AI41" s="145" t="s">
        <v>112</v>
      </c>
      <c r="AJ41" s="145"/>
      <c r="AK41" s="145"/>
      <c r="AL41" s="144">
        <f>IF(J26="","",J26)</f>
        <v>272.50200000000001</v>
      </c>
      <c r="AM41" s="144"/>
      <c r="AN41" s="144"/>
      <c r="AO41" s="144"/>
      <c r="AP41" s="17"/>
    </row>
    <row r="42" spans="1:43" s="19" customFormat="1" ht="18" customHeight="1" x14ac:dyDescent="0.2">
      <c r="A42" s="7"/>
      <c r="B42" s="142" t="s">
        <v>44</v>
      </c>
      <c r="C42" s="142"/>
      <c r="D42" s="142"/>
      <c r="E42" s="142"/>
      <c r="F42" s="142"/>
      <c r="G42" s="142"/>
      <c r="H42" s="186" t="str">
        <f>IF(J21="","",J21)</f>
        <v>Bf Cuxhaven</v>
      </c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24" t="s">
        <v>45</v>
      </c>
      <c r="Y42" s="24"/>
      <c r="Z42" s="24"/>
      <c r="AA42" s="188">
        <f>J22</f>
        <v>25</v>
      </c>
      <c r="AB42" s="188"/>
      <c r="AC42" s="188"/>
      <c r="AD42" s="188"/>
      <c r="AE42" s="188"/>
      <c r="AF42" s="188"/>
      <c r="AG42" s="22"/>
      <c r="AH42" s="22"/>
      <c r="AI42" s="22"/>
      <c r="AJ42" s="22"/>
      <c r="AK42" s="22"/>
      <c r="AL42" s="22"/>
      <c r="AM42" s="22"/>
      <c r="AN42" s="22"/>
      <c r="AO42" s="22"/>
      <c r="AP42" s="17"/>
    </row>
    <row r="43" spans="1:43" s="19" customFormat="1" ht="18" customHeight="1" x14ac:dyDescent="0.2">
      <c r="A43" s="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198" t="s">
        <v>65</v>
      </c>
      <c r="Y43" s="198"/>
      <c r="Z43" s="198"/>
      <c r="AA43" s="186">
        <v>40</v>
      </c>
      <c r="AB43" s="186"/>
      <c r="AC43" s="186"/>
      <c r="AD43" s="186"/>
      <c r="AE43" s="186"/>
      <c r="AF43" s="186"/>
      <c r="AG43" s="197" t="s">
        <v>46</v>
      </c>
      <c r="AH43" s="197"/>
      <c r="AI43" s="197"/>
      <c r="AJ43" s="25"/>
      <c r="AK43" s="25"/>
      <c r="AL43" s="25"/>
      <c r="AM43" s="25"/>
      <c r="AN43" s="25"/>
      <c r="AO43" s="25"/>
      <c r="AP43" s="17"/>
    </row>
    <row r="44" spans="1:43" s="19" customFormat="1" ht="12" customHeight="1" x14ac:dyDescent="0.2">
      <c r="A44" s="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</row>
    <row r="45" spans="1:43" s="29" customFormat="1" ht="15" customHeight="1" x14ac:dyDescent="0.2">
      <c r="A45" s="7"/>
      <c r="B45" s="175" t="s">
        <v>34</v>
      </c>
      <c r="C45" s="175"/>
      <c r="D45" s="175"/>
      <c r="E45" s="175"/>
      <c r="F45" s="175"/>
      <c r="G45" s="175"/>
      <c r="H45" s="175"/>
      <c r="I45" s="175"/>
      <c r="J45" s="175"/>
      <c r="K45" s="175"/>
      <c r="L45" s="27"/>
      <c r="M45" s="23" t="b">
        <v>0</v>
      </c>
      <c r="N45" s="25"/>
      <c r="O45" s="25"/>
      <c r="P45" s="25"/>
      <c r="Q45" s="24" t="s">
        <v>37</v>
      </c>
      <c r="R45" s="25"/>
      <c r="S45" s="25"/>
      <c r="T45" s="25"/>
      <c r="U45" s="25"/>
      <c r="V45" s="25"/>
      <c r="W45" s="156" t="str">
        <f>IF(AF11="","",AF11)</f>
        <v>&lt; 10.000</v>
      </c>
      <c r="X45" s="156"/>
      <c r="Y45" s="156"/>
      <c r="Z45" s="156"/>
      <c r="AA45" s="156"/>
      <c r="AB45" s="198" t="s">
        <v>47</v>
      </c>
      <c r="AC45" s="198"/>
      <c r="AD45" s="198"/>
      <c r="AE45" s="25"/>
      <c r="AF45" s="25"/>
      <c r="AG45" s="25"/>
      <c r="AH45" s="25"/>
      <c r="AI45" s="25"/>
      <c r="AJ45" s="26"/>
      <c r="AK45" s="28"/>
      <c r="AL45" s="25"/>
      <c r="AM45" s="26"/>
      <c r="AN45" s="26"/>
      <c r="AO45" s="28"/>
      <c r="AP45" s="25"/>
    </row>
    <row r="46" spans="1:43" s="29" customFormat="1" ht="15" customHeight="1" x14ac:dyDescent="0.2">
      <c r="A46" s="7"/>
      <c r="B46" s="236" t="s">
        <v>35</v>
      </c>
      <c r="C46" s="236"/>
      <c r="D46" s="236"/>
      <c r="E46" s="236"/>
      <c r="F46" s="236"/>
      <c r="G46" s="236"/>
      <c r="H46" s="236"/>
      <c r="I46" s="236"/>
      <c r="J46" s="236"/>
      <c r="K46" s="236"/>
      <c r="L46" s="27"/>
      <c r="M46" s="23" t="b">
        <v>0</v>
      </c>
      <c r="N46" s="25"/>
      <c r="O46" s="25"/>
      <c r="P46" s="25"/>
      <c r="Q46" s="175" t="s">
        <v>120</v>
      </c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27"/>
      <c r="AJ46" s="30"/>
      <c r="AK46" s="31" t="b">
        <v>0</v>
      </c>
      <c r="AL46" s="31"/>
      <c r="AM46" s="24"/>
      <c r="AN46" s="24" t="b">
        <v>1</v>
      </c>
      <c r="AO46" s="28"/>
      <c r="AP46" s="25"/>
    </row>
    <row r="47" spans="1:43" s="29" customFormat="1" ht="15" customHeight="1" x14ac:dyDescent="0.2">
      <c r="A47" s="7"/>
      <c r="B47" s="236" t="s">
        <v>36</v>
      </c>
      <c r="C47" s="236"/>
      <c r="D47" s="236"/>
      <c r="E47" s="236"/>
      <c r="F47" s="236"/>
      <c r="G47" s="236"/>
      <c r="H47" s="236"/>
      <c r="I47" s="236"/>
      <c r="J47" s="236"/>
      <c r="K47" s="236"/>
      <c r="L47" s="27"/>
      <c r="M47" s="23" t="b">
        <v>1</v>
      </c>
      <c r="N47" s="25"/>
      <c r="O47" s="25"/>
      <c r="P47" s="25"/>
      <c r="Q47" s="175" t="s">
        <v>38</v>
      </c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27"/>
      <c r="AJ47" s="30"/>
      <c r="AK47" s="31" t="b">
        <v>1</v>
      </c>
      <c r="AL47" s="31"/>
      <c r="AM47" s="24"/>
      <c r="AN47" s="24" t="b">
        <v>0</v>
      </c>
      <c r="AO47" s="28"/>
      <c r="AP47" s="25"/>
    </row>
    <row r="48" spans="1:43" s="29" customFormat="1" ht="15" customHeight="1" x14ac:dyDescent="0.2">
      <c r="A48" s="7"/>
      <c r="B48" s="236" t="s">
        <v>121</v>
      </c>
      <c r="C48" s="236"/>
      <c r="D48" s="236"/>
      <c r="E48" s="236"/>
      <c r="F48" s="236"/>
      <c r="G48" s="236"/>
      <c r="H48" s="236"/>
      <c r="I48" s="236"/>
      <c r="J48" s="236"/>
      <c r="K48" s="236"/>
      <c r="L48" s="32"/>
      <c r="M48" s="233" t="s">
        <v>130</v>
      </c>
      <c r="N48" s="233"/>
      <c r="O48" s="233"/>
      <c r="P48" s="25"/>
      <c r="Q48" s="175" t="s">
        <v>39</v>
      </c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27"/>
      <c r="AJ48" s="30"/>
      <c r="AK48" s="31" t="b">
        <v>0</v>
      </c>
      <c r="AL48" s="31"/>
      <c r="AM48" s="24"/>
      <c r="AN48" s="24" t="b">
        <v>1</v>
      </c>
      <c r="AO48" s="28"/>
      <c r="AP48" s="25"/>
    </row>
    <row r="49" spans="1:42" s="29" customFormat="1" ht="15" customHeight="1" x14ac:dyDescent="0.2">
      <c r="A49" s="7"/>
      <c r="B49" s="175" t="s">
        <v>33</v>
      </c>
      <c r="C49" s="175"/>
      <c r="D49" s="175"/>
      <c r="E49" s="175"/>
      <c r="F49" s="175"/>
      <c r="G49" s="175"/>
      <c r="H49" s="175"/>
      <c r="I49" s="175"/>
      <c r="J49" s="175"/>
      <c r="K49" s="175"/>
      <c r="L49" s="27"/>
      <c r="M49" s="23" t="b">
        <v>0</v>
      </c>
      <c r="N49" s="25"/>
      <c r="O49" s="25"/>
      <c r="P49" s="25"/>
      <c r="Q49" s="175" t="s">
        <v>40</v>
      </c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27"/>
      <c r="AJ49" s="30"/>
      <c r="AK49" s="31" t="b">
        <v>1</v>
      </c>
      <c r="AL49" s="31"/>
      <c r="AM49" s="24"/>
      <c r="AN49" s="24" t="b">
        <v>0</v>
      </c>
      <c r="AO49" s="28"/>
      <c r="AP49" s="25"/>
    </row>
    <row r="50" spans="1:42" s="29" customFormat="1" ht="15" customHeight="1" x14ac:dyDescent="0.2">
      <c r="A50" s="7"/>
      <c r="N50" s="25"/>
      <c r="O50" s="25"/>
      <c r="P50" s="25"/>
      <c r="Q50" s="175" t="s">
        <v>41</v>
      </c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27"/>
      <c r="AJ50" s="30"/>
      <c r="AK50" s="31" t="b">
        <v>1</v>
      </c>
      <c r="AL50" s="31"/>
      <c r="AM50" s="31"/>
      <c r="AN50" s="31" t="b">
        <v>0</v>
      </c>
      <c r="AO50" s="23"/>
      <c r="AP50" s="25"/>
    </row>
    <row r="51" spans="1:42" s="29" customFormat="1" ht="15" customHeight="1" x14ac:dyDescent="0.2">
      <c r="A51" s="7"/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33"/>
      <c r="M51" s="28"/>
      <c r="N51" s="25"/>
      <c r="O51" s="25"/>
      <c r="P51" s="25"/>
      <c r="Q51" s="236" t="s">
        <v>42</v>
      </c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236"/>
      <c r="AE51" s="236"/>
      <c r="AF51" s="236"/>
      <c r="AG51" s="236"/>
      <c r="AH51" s="236"/>
      <c r="AI51" s="236"/>
      <c r="AJ51" s="27"/>
      <c r="AK51" s="34" t="b">
        <v>0</v>
      </c>
      <c r="AL51" s="34"/>
      <c r="AM51" s="25"/>
      <c r="AN51" s="25"/>
      <c r="AO51" s="25"/>
      <c r="AP51" s="25"/>
    </row>
    <row r="52" spans="1:42" s="29" customFormat="1" ht="15" customHeight="1" x14ac:dyDescent="0.2">
      <c r="A52" s="7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33"/>
      <c r="M52" s="28"/>
      <c r="N52" s="25"/>
      <c r="O52" s="25"/>
      <c r="P52" s="25"/>
      <c r="Q52" s="236" t="s">
        <v>118</v>
      </c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6"/>
      <c r="AH52" s="236"/>
      <c r="AI52" s="236"/>
      <c r="AJ52" s="236"/>
      <c r="AK52" s="34" t="b">
        <v>1</v>
      </c>
      <c r="AL52" s="34"/>
      <c r="AM52" s="25"/>
      <c r="AN52" s="25"/>
      <c r="AO52" s="25"/>
      <c r="AP52" s="25"/>
    </row>
    <row r="53" spans="1:42" s="29" customFormat="1" ht="15" customHeight="1" x14ac:dyDescent="0.2">
      <c r="A53" s="7"/>
      <c r="O53" s="25"/>
      <c r="P53" s="25"/>
      <c r="Q53" s="236" t="s">
        <v>119</v>
      </c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34" t="b">
        <v>0</v>
      </c>
      <c r="AL53" s="34"/>
      <c r="AM53" s="25"/>
      <c r="AN53" s="25"/>
      <c r="AO53" s="25"/>
      <c r="AP53" s="25"/>
    </row>
    <row r="54" spans="1:42" s="19" customFormat="1" ht="6.7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</row>
    <row r="55" spans="1:42" s="19" customFormat="1" ht="20.25" customHeight="1" x14ac:dyDescent="0.2">
      <c r="A55" s="7"/>
      <c r="B55" s="142" t="s">
        <v>29</v>
      </c>
      <c r="C55" s="142"/>
      <c r="D55" s="142"/>
      <c r="E55" s="142"/>
      <c r="F55" s="142"/>
      <c r="G55" s="142"/>
      <c r="H55" s="142"/>
      <c r="I55" s="142"/>
      <c r="J55" s="142"/>
      <c r="K55" s="237" t="s">
        <v>148</v>
      </c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4"/>
      <c r="X55" s="24"/>
      <c r="Y55" s="142" t="s">
        <v>30</v>
      </c>
      <c r="Z55" s="142"/>
      <c r="AA55" s="142"/>
      <c r="AB55" s="142"/>
      <c r="AC55" s="142"/>
      <c r="AD55" s="142"/>
      <c r="AE55" s="179" t="s">
        <v>132</v>
      </c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</row>
    <row r="56" spans="1:42" s="19" customFormat="1" ht="18" customHeight="1" x14ac:dyDescent="0.2">
      <c r="A56" s="7"/>
      <c r="B56" s="142" t="s">
        <v>28</v>
      </c>
      <c r="C56" s="142"/>
      <c r="D56" s="142"/>
      <c r="E56" s="142"/>
      <c r="F56" s="142"/>
      <c r="G56" s="142"/>
      <c r="H56" s="142"/>
      <c r="I56" s="142"/>
      <c r="J56" s="142"/>
      <c r="K56" s="186">
        <v>2026</v>
      </c>
      <c r="L56" s="186"/>
      <c r="M56" s="186"/>
      <c r="N56" s="186"/>
      <c r="O56" s="122" t="s">
        <v>61</v>
      </c>
      <c r="P56" s="122"/>
      <c r="Q56" s="122"/>
      <c r="R56" s="122"/>
      <c r="S56" s="179"/>
      <c r="T56" s="179"/>
      <c r="U56" s="179"/>
      <c r="V56" s="179"/>
      <c r="W56" s="24"/>
      <c r="X56" s="24"/>
      <c r="Y56" s="142" t="s">
        <v>31</v>
      </c>
      <c r="Z56" s="142"/>
      <c r="AA56" s="142"/>
      <c r="AB56" s="142"/>
      <c r="AC56" s="142"/>
      <c r="AD56" s="14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</row>
    <row r="57" spans="1:42" s="19" customFormat="1" ht="18" customHeight="1" x14ac:dyDescent="0.2">
      <c r="A57" s="7"/>
      <c r="B57" s="142" t="s">
        <v>27</v>
      </c>
      <c r="C57" s="142"/>
      <c r="D57" s="142"/>
      <c r="E57" s="142"/>
      <c r="F57" s="142"/>
      <c r="G57" s="142"/>
      <c r="H57" s="142"/>
      <c r="I57" s="142"/>
      <c r="J57" s="142"/>
      <c r="K57" s="202" t="s">
        <v>150</v>
      </c>
      <c r="L57" s="202"/>
      <c r="M57" s="202"/>
      <c r="N57" s="202"/>
      <c r="O57" s="238"/>
      <c r="P57" s="238"/>
      <c r="Q57" s="238"/>
      <c r="R57" s="238"/>
      <c r="S57" s="202"/>
      <c r="T57" s="202"/>
      <c r="U57" s="202"/>
      <c r="V57" s="202"/>
      <c r="W57" s="24"/>
      <c r="X57" s="24"/>
      <c r="Y57" s="175" t="s">
        <v>32</v>
      </c>
      <c r="Z57" s="175"/>
      <c r="AA57" s="175"/>
      <c r="AB57" s="175"/>
      <c r="AC57" s="175"/>
      <c r="AD57" s="175"/>
      <c r="AE57" s="35"/>
      <c r="AF57" s="35"/>
      <c r="AG57" s="36" t="b">
        <v>0</v>
      </c>
      <c r="AH57" s="36"/>
      <c r="AI57" s="36"/>
      <c r="AJ57" s="24" t="b">
        <v>1</v>
      </c>
      <c r="AK57" s="24"/>
      <c r="AL57" s="36"/>
      <c r="AM57" s="36"/>
      <c r="AN57" s="36"/>
      <c r="AO57" s="36"/>
      <c r="AP57" s="36"/>
    </row>
    <row r="58" spans="1:42" s="19" customFormat="1" ht="7.5" customHeight="1" x14ac:dyDescent="0.2">
      <c r="A58" s="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</row>
    <row r="59" spans="1:42" s="19" customFormat="1" ht="15" customHeight="1" x14ac:dyDescent="0.2">
      <c r="A59" s="7"/>
      <c r="B59" s="180" t="s">
        <v>2</v>
      </c>
      <c r="C59" s="181"/>
      <c r="D59" s="181"/>
      <c r="E59" s="181"/>
      <c r="F59" s="181"/>
      <c r="G59" s="181"/>
      <c r="H59" s="181"/>
      <c r="I59" s="181"/>
      <c r="J59" s="181"/>
      <c r="K59" s="181"/>
      <c r="L59" s="182"/>
      <c r="M59" s="210" t="s">
        <v>115</v>
      </c>
      <c r="N59" s="211"/>
      <c r="O59" s="211"/>
      <c r="P59" s="211"/>
      <c r="Q59" s="211"/>
      <c r="R59" s="211"/>
      <c r="S59" s="211"/>
      <c r="T59" s="211"/>
      <c r="U59" s="211"/>
      <c r="V59" s="212"/>
      <c r="W59" s="37" t="s">
        <v>4</v>
      </c>
      <c r="X59" s="38"/>
      <c r="Y59" s="38"/>
      <c r="Z59" s="255"/>
      <c r="AA59" s="255"/>
      <c r="AB59" s="255"/>
      <c r="AC59" s="255"/>
      <c r="AD59" s="255"/>
      <c r="AE59" s="255"/>
      <c r="AF59" s="256"/>
      <c r="AG59" s="37" t="s">
        <v>24</v>
      </c>
      <c r="AH59" s="38"/>
      <c r="AI59" s="38"/>
      <c r="AJ59" s="234"/>
      <c r="AK59" s="234"/>
      <c r="AL59" s="234"/>
      <c r="AM59" s="234"/>
      <c r="AN59" s="234"/>
      <c r="AO59" s="234"/>
      <c r="AP59" s="235"/>
    </row>
    <row r="60" spans="1:42" s="19" customFormat="1" ht="18" customHeight="1" x14ac:dyDescent="0.2">
      <c r="A60" s="7"/>
      <c r="B60" s="183" t="s">
        <v>163</v>
      </c>
      <c r="C60" s="184"/>
      <c r="D60" s="184"/>
      <c r="E60" s="184"/>
      <c r="F60" s="184"/>
      <c r="G60" s="184"/>
      <c r="H60" s="184"/>
      <c r="I60" s="184"/>
      <c r="J60" s="184"/>
      <c r="K60" s="184"/>
      <c r="L60" s="185"/>
      <c r="M60" s="39"/>
      <c r="N60" s="178" t="str">
        <f>IF(AF7="","",AF7)</f>
        <v>06.07.2026, 12:00</v>
      </c>
      <c r="O60" s="179"/>
      <c r="P60" s="179"/>
      <c r="Q60" s="179"/>
      <c r="R60" s="179"/>
      <c r="S60" s="179"/>
      <c r="T60" s="179"/>
      <c r="U60" s="179"/>
      <c r="V60" s="40"/>
      <c r="W60" s="39"/>
      <c r="X60" s="178">
        <v>45957</v>
      </c>
      <c r="Y60" s="179"/>
      <c r="Z60" s="179"/>
      <c r="AA60" s="179"/>
      <c r="AB60" s="179"/>
      <c r="AC60" s="179"/>
      <c r="AD60" s="179"/>
      <c r="AE60" s="179"/>
      <c r="AF60" s="40"/>
      <c r="AG60" s="39"/>
      <c r="AH60" s="179"/>
      <c r="AI60" s="179"/>
      <c r="AJ60" s="179"/>
      <c r="AK60" s="179"/>
      <c r="AL60" s="179"/>
      <c r="AM60" s="179"/>
      <c r="AN60" s="179"/>
      <c r="AO60" s="179"/>
      <c r="AP60" s="40"/>
    </row>
    <row r="61" spans="1:42" s="19" customFormat="1" ht="15" customHeight="1" x14ac:dyDescent="0.2">
      <c r="A61" s="7"/>
      <c r="B61" s="131" t="s">
        <v>63</v>
      </c>
      <c r="C61" s="132"/>
      <c r="D61" s="132"/>
      <c r="E61" s="132"/>
      <c r="F61" s="120" t="s">
        <v>164</v>
      </c>
      <c r="G61" s="120"/>
      <c r="H61" s="120"/>
      <c r="I61" s="120"/>
      <c r="J61" s="120"/>
      <c r="K61" s="120"/>
      <c r="L61" s="118"/>
      <c r="M61" s="121" t="s">
        <v>3</v>
      </c>
      <c r="N61" s="122"/>
      <c r="O61" s="122"/>
      <c r="P61" s="122"/>
      <c r="Q61" s="122"/>
      <c r="R61" s="122"/>
      <c r="S61" s="122"/>
      <c r="T61" s="122"/>
      <c r="U61" s="122"/>
      <c r="V61" s="123"/>
      <c r="W61" s="257" t="s">
        <v>5</v>
      </c>
      <c r="X61" s="233"/>
      <c r="Y61" s="233"/>
      <c r="Z61" s="233"/>
      <c r="AA61" s="233"/>
      <c r="AB61" s="233"/>
      <c r="AC61" s="233"/>
      <c r="AD61" s="233"/>
      <c r="AE61" s="233"/>
      <c r="AF61" s="258"/>
      <c r="AG61" s="257" t="s">
        <v>5</v>
      </c>
      <c r="AH61" s="233"/>
      <c r="AI61" s="233"/>
      <c r="AJ61" s="233"/>
      <c r="AK61" s="233"/>
      <c r="AL61" s="233"/>
      <c r="AM61" s="233"/>
      <c r="AN61" s="233"/>
      <c r="AO61" s="233"/>
      <c r="AP61" s="258"/>
    </row>
    <row r="62" spans="1:42" s="19" customFormat="1" ht="18" customHeight="1" x14ac:dyDescent="0.2">
      <c r="A62" s="7"/>
      <c r="B62" s="131" t="s">
        <v>25</v>
      </c>
      <c r="C62" s="132"/>
      <c r="D62" s="132"/>
      <c r="E62" s="132"/>
      <c r="F62" s="133" t="s">
        <v>153</v>
      </c>
      <c r="G62" s="133"/>
      <c r="H62" s="133"/>
      <c r="I62" s="133"/>
      <c r="J62" s="133"/>
      <c r="K62" s="133"/>
      <c r="L62" s="119"/>
      <c r="M62" s="43"/>
      <c r="N62" s="178" t="str">
        <f>AF8</f>
        <v>07.07.2026, 08:00</v>
      </c>
      <c r="O62" s="179"/>
      <c r="P62" s="179"/>
      <c r="Q62" s="179"/>
      <c r="R62" s="179"/>
      <c r="S62" s="179"/>
      <c r="T62" s="179"/>
      <c r="U62" s="179"/>
      <c r="V62" s="42"/>
      <c r="W62" s="41"/>
      <c r="X62" s="179" t="s">
        <v>133</v>
      </c>
      <c r="Y62" s="179"/>
      <c r="Z62" s="179"/>
      <c r="AA62" s="179"/>
      <c r="AB62" s="179"/>
      <c r="AC62" s="179"/>
      <c r="AD62" s="179"/>
      <c r="AE62" s="179"/>
      <c r="AF62" s="42"/>
      <c r="AG62" s="41"/>
      <c r="AH62" s="179" t="s">
        <v>168</v>
      </c>
      <c r="AI62" s="179"/>
      <c r="AJ62" s="179"/>
      <c r="AK62" s="179"/>
      <c r="AL62" s="179"/>
      <c r="AM62" s="179"/>
      <c r="AN62" s="179"/>
      <c r="AO62" s="179"/>
      <c r="AP62" s="40"/>
    </row>
    <row r="63" spans="1:42" ht="15" customHeight="1" x14ac:dyDescent="0.2">
      <c r="B63" s="261" t="s">
        <v>26</v>
      </c>
      <c r="C63" s="262"/>
      <c r="D63" s="262"/>
      <c r="E63" s="262"/>
      <c r="F63" s="161"/>
      <c r="G63" s="161"/>
      <c r="H63" s="161"/>
      <c r="I63" s="161"/>
      <c r="J63" s="161"/>
      <c r="K63" s="161"/>
      <c r="L63" s="44"/>
      <c r="M63" s="45"/>
      <c r="N63" s="46"/>
      <c r="O63" s="46"/>
      <c r="P63" s="46"/>
      <c r="Q63" s="46"/>
      <c r="R63" s="46"/>
      <c r="S63" s="46"/>
      <c r="T63" s="46"/>
      <c r="U63" s="46"/>
      <c r="V63" s="47"/>
      <c r="W63" s="207" t="s">
        <v>6</v>
      </c>
      <c r="X63" s="208"/>
      <c r="Y63" s="208"/>
      <c r="Z63" s="208"/>
      <c r="AA63" s="208"/>
      <c r="AB63" s="208"/>
      <c r="AC63" s="208"/>
      <c r="AD63" s="208"/>
      <c r="AE63" s="208"/>
      <c r="AF63" s="209"/>
      <c r="AG63" s="207" t="s">
        <v>6</v>
      </c>
      <c r="AH63" s="208"/>
      <c r="AI63" s="208"/>
      <c r="AJ63" s="208"/>
      <c r="AK63" s="208"/>
      <c r="AL63" s="208"/>
      <c r="AM63" s="208"/>
      <c r="AN63" s="208"/>
      <c r="AO63" s="208"/>
      <c r="AP63" s="209"/>
    </row>
    <row r="64" spans="1:42" ht="24" customHeight="1" thickBot="1" x14ac:dyDescent="0.25">
      <c r="B64" s="260" t="s">
        <v>7</v>
      </c>
      <c r="C64" s="260"/>
      <c r="D64" s="260"/>
      <c r="E64" s="260"/>
      <c r="F64" s="260"/>
      <c r="G64" s="260"/>
      <c r="H64" s="260"/>
      <c r="I64" s="260"/>
      <c r="J64" s="260"/>
      <c r="K64" s="260"/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</row>
    <row r="65" spans="2:42" ht="15" customHeight="1" x14ac:dyDescent="0.2">
      <c r="B65" s="16"/>
      <c r="C65" s="16"/>
      <c r="D65" s="246" t="s">
        <v>9</v>
      </c>
      <c r="E65" s="169"/>
      <c r="F65" s="170"/>
      <c r="G65" s="168" t="s">
        <v>10</v>
      </c>
      <c r="H65" s="169"/>
      <c r="I65" s="169"/>
      <c r="J65" s="169"/>
      <c r="K65" s="169"/>
      <c r="L65" s="170"/>
      <c r="M65" s="168" t="s">
        <v>11</v>
      </c>
      <c r="N65" s="169"/>
      <c r="O65" s="169"/>
      <c r="P65" s="169"/>
      <c r="Q65" s="169"/>
      <c r="R65" s="170"/>
      <c r="S65" s="168" t="s">
        <v>12</v>
      </c>
      <c r="T65" s="169"/>
      <c r="U65" s="169"/>
      <c r="V65" s="170"/>
      <c r="W65" s="168" t="s">
        <v>13</v>
      </c>
      <c r="X65" s="169"/>
      <c r="Y65" s="169"/>
      <c r="Z65" s="170"/>
      <c r="AA65" s="168" t="s">
        <v>14</v>
      </c>
      <c r="AB65" s="169"/>
      <c r="AC65" s="169"/>
      <c r="AD65" s="169"/>
      <c r="AE65" s="169"/>
      <c r="AF65" s="169"/>
      <c r="AG65" s="170"/>
      <c r="AH65" s="168" t="s">
        <v>15</v>
      </c>
      <c r="AI65" s="169"/>
      <c r="AJ65" s="169"/>
      <c r="AK65" s="169"/>
      <c r="AL65" s="169"/>
      <c r="AM65" s="213"/>
      <c r="AN65" s="16"/>
      <c r="AO65" s="16"/>
      <c r="AP65" s="16"/>
    </row>
    <row r="66" spans="2:42" ht="17.25" customHeight="1" thickBot="1" x14ac:dyDescent="0.25">
      <c r="B66" s="16"/>
      <c r="C66" s="16"/>
      <c r="D66" s="254"/>
      <c r="E66" s="205"/>
      <c r="F66" s="206"/>
      <c r="G66" s="204">
        <v>69823</v>
      </c>
      <c r="H66" s="205"/>
      <c r="I66" s="205"/>
      <c r="J66" s="205"/>
      <c r="K66" s="205"/>
      <c r="L66" s="206"/>
      <c r="M66" s="204"/>
      <c r="N66" s="205"/>
      <c r="O66" s="205"/>
      <c r="P66" s="205"/>
      <c r="Q66" s="205"/>
      <c r="R66" s="206"/>
      <c r="S66" s="204"/>
      <c r="T66" s="205"/>
      <c r="U66" s="205"/>
      <c r="V66" s="206"/>
      <c r="W66" s="204"/>
      <c r="X66" s="205"/>
      <c r="Y66" s="205"/>
      <c r="Z66" s="206"/>
      <c r="AA66" s="204"/>
      <c r="AB66" s="205"/>
      <c r="AC66" s="205"/>
      <c r="AD66" s="205"/>
      <c r="AE66" s="205"/>
      <c r="AF66" s="205"/>
      <c r="AG66" s="206"/>
      <c r="AH66" s="204">
        <v>46710</v>
      </c>
      <c r="AI66" s="205"/>
      <c r="AJ66" s="205"/>
      <c r="AK66" s="205"/>
      <c r="AL66" s="205"/>
      <c r="AM66" s="241"/>
      <c r="AN66" s="16"/>
      <c r="AO66" s="16"/>
      <c r="AP66" s="16"/>
    </row>
    <row r="67" spans="2:42" ht="24" customHeight="1" x14ac:dyDescent="0.2">
      <c r="B67" s="242" t="s">
        <v>8</v>
      </c>
      <c r="C67" s="242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2"/>
      <c r="T67" s="242"/>
      <c r="U67" s="242"/>
      <c r="V67" s="242"/>
      <c r="W67" s="242"/>
      <c r="X67" s="242"/>
      <c r="Y67" s="242"/>
      <c r="Z67" s="242"/>
      <c r="AA67" s="242"/>
      <c r="AB67" s="242"/>
      <c r="AC67" s="242"/>
      <c r="AD67" s="242"/>
      <c r="AE67" s="242"/>
      <c r="AF67" s="242"/>
      <c r="AG67" s="242"/>
      <c r="AH67" s="242"/>
      <c r="AI67" s="242"/>
      <c r="AJ67" s="242"/>
      <c r="AK67" s="242"/>
      <c r="AL67" s="242"/>
      <c r="AM67" s="242"/>
      <c r="AN67" s="242"/>
      <c r="AO67" s="242"/>
      <c r="AP67" s="242"/>
    </row>
    <row r="68" spans="2:42" ht="23.25" customHeight="1" x14ac:dyDescent="0.2">
      <c r="B68" s="176" t="s">
        <v>16</v>
      </c>
      <c r="C68" s="177"/>
      <c r="D68" s="176" t="s">
        <v>17</v>
      </c>
      <c r="E68" s="203"/>
      <c r="F68" s="203"/>
      <c r="G68" s="203"/>
      <c r="H68" s="177"/>
      <c r="I68" s="176" t="s">
        <v>18</v>
      </c>
      <c r="J68" s="203"/>
      <c r="K68" s="203"/>
      <c r="L68" s="203"/>
      <c r="M68" s="203"/>
      <c r="N68" s="203"/>
      <c r="O68" s="203"/>
      <c r="P68" s="177"/>
      <c r="Q68" s="176" t="s">
        <v>19</v>
      </c>
      <c r="R68" s="203"/>
      <c r="S68" s="177"/>
      <c r="T68" s="199" t="s">
        <v>21</v>
      </c>
      <c r="U68" s="200"/>
      <c r="V68" s="200"/>
      <c r="W68" s="201"/>
      <c r="X68" s="199" t="s">
        <v>20</v>
      </c>
      <c r="Y68" s="200"/>
      <c r="Z68" s="200"/>
      <c r="AA68" s="200"/>
      <c r="AB68" s="201"/>
      <c r="AC68" s="199" t="s">
        <v>22</v>
      </c>
      <c r="AD68" s="203"/>
      <c r="AE68" s="177"/>
      <c r="AF68" s="176" t="s">
        <v>23</v>
      </c>
      <c r="AG68" s="203"/>
      <c r="AH68" s="203"/>
      <c r="AI68" s="203"/>
      <c r="AJ68" s="177"/>
      <c r="AK68" s="176" t="s">
        <v>64</v>
      </c>
      <c r="AL68" s="203"/>
      <c r="AM68" s="203"/>
      <c r="AN68" s="203"/>
      <c r="AO68" s="203"/>
      <c r="AP68" s="177"/>
    </row>
    <row r="69" spans="2:42" ht="18" customHeight="1" x14ac:dyDescent="0.2">
      <c r="B69" s="124">
        <f>IF(D69="","",1)</f>
        <v>1</v>
      </c>
      <c r="C69" s="125"/>
      <c r="D69" s="130" t="s">
        <v>143</v>
      </c>
      <c r="E69" s="127"/>
      <c r="F69" s="127"/>
      <c r="G69" s="127"/>
      <c r="H69" s="128"/>
      <c r="I69" s="162">
        <v>593230</v>
      </c>
      <c r="J69" s="163"/>
      <c r="K69" s="163"/>
      <c r="L69" s="163"/>
      <c r="M69" s="163"/>
      <c r="N69" s="163"/>
      <c r="O69" s="163"/>
      <c r="P69" s="164"/>
      <c r="Q69" s="124">
        <v>6</v>
      </c>
      <c r="R69" s="171"/>
      <c r="S69" s="125"/>
      <c r="T69" s="165">
        <v>120</v>
      </c>
      <c r="U69" s="166"/>
      <c r="V69" s="166"/>
      <c r="W69" s="167"/>
      <c r="X69" s="165">
        <f t="shared" ref="X69:X79" si="0">Q69*T69</f>
        <v>720</v>
      </c>
      <c r="Y69" s="166"/>
      <c r="Z69" s="166"/>
      <c r="AA69" s="166"/>
      <c r="AB69" s="167"/>
      <c r="AC69" s="124">
        <v>0</v>
      </c>
      <c r="AD69" s="171"/>
      <c r="AE69" s="125"/>
      <c r="AF69" s="199"/>
      <c r="AG69" s="200"/>
      <c r="AH69" s="200"/>
      <c r="AI69" s="200"/>
      <c r="AJ69" s="201"/>
      <c r="AK69" s="247" t="s">
        <v>150</v>
      </c>
      <c r="AL69" s="248"/>
      <c r="AM69" s="248"/>
      <c r="AN69" s="248"/>
      <c r="AO69" s="248"/>
      <c r="AP69" s="249"/>
    </row>
    <row r="70" spans="2:42" ht="18" customHeight="1" x14ac:dyDescent="0.2">
      <c r="B70" s="124">
        <f>IF(D70="","",B69+1)</f>
        <v>2</v>
      </c>
      <c r="C70" s="125"/>
      <c r="D70" s="130" t="s">
        <v>143</v>
      </c>
      <c r="E70" s="127"/>
      <c r="F70" s="127"/>
      <c r="G70" s="127"/>
      <c r="H70" s="128"/>
      <c r="I70" s="162">
        <v>593230</v>
      </c>
      <c r="J70" s="163"/>
      <c r="K70" s="163"/>
      <c r="L70" s="163"/>
      <c r="M70" s="163"/>
      <c r="N70" s="163"/>
      <c r="O70" s="163"/>
      <c r="P70" s="164"/>
      <c r="Q70" s="124">
        <v>2</v>
      </c>
      <c r="R70" s="171"/>
      <c r="S70" s="125"/>
      <c r="T70" s="165">
        <v>110</v>
      </c>
      <c r="U70" s="166"/>
      <c r="V70" s="166"/>
      <c r="W70" s="167"/>
      <c r="X70" s="165">
        <f>Q70*T70</f>
        <v>220</v>
      </c>
      <c r="Y70" s="166"/>
      <c r="Z70" s="166"/>
      <c r="AA70" s="166"/>
      <c r="AB70" s="167"/>
      <c r="AC70" s="124">
        <v>0</v>
      </c>
      <c r="AD70" s="171"/>
      <c r="AE70" s="125"/>
      <c r="AF70" s="199"/>
      <c r="AG70" s="200"/>
      <c r="AH70" s="200"/>
      <c r="AI70" s="200"/>
      <c r="AJ70" s="201"/>
      <c r="AK70" s="250"/>
      <c r="AL70" s="172"/>
      <c r="AM70" s="172"/>
      <c r="AN70" s="172"/>
      <c r="AO70" s="172"/>
      <c r="AP70" s="228"/>
    </row>
    <row r="71" spans="2:42" ht="19.5" customHeight="1" x14ac:dyDescent="0.2">
      <c r="B71" s="124">
        <f>IF(D71="","",B70+1)</f>
        <v>3</v>
      </c>
      <c r="C71" s="125"/>
      <c r="D71" s="126" t="s">
        <v>147</v>
      </c>
      <c r="E71" s="127"/>
      <c r="F71" s="127"/>
      <c r="G71" s="127"/>
      <c r="H71" s="128"/>
      <c r="I71" s="158" t="s">
        <v>162</v>
      </c>
      <c r="J71" s="159"/>
      <c r="K71" s="159"/>
      <c r="L71" s="159"/>
      <c r="M71" s="159"/>
      <c r="N71" s="159"/>
      <c r="O71" s="159"/>
      <c r="P71" s="160"/>
      <c r="Q71" s="124">
        <v>2</v>
      </c>
      <c r="R71" s="171"/>
      <c r="S71" s="125"/>
      <c r="T71" s="165">
        <v>20</v>
      </c>
      <c r="U71" s="166"/>
      <c r="V71" s="166"/>
      <c r="W71" s="167"/>
      <c r="X71" s="165">
        <f>Q71*T71</f>
        <v>40</v>
      </c>
      <c r="Y71" s="166"/>
      <c r="Z71" s="166"/>
      <c r="AA71" s="166"/>
      <c r="AB71" s="167"/>
      <c r="AC71" s="124">
        <v>0</v>
      </c>
      <c r="AD71" s="171"/>
      <c r="AE71" s="125"/>
      <c r="AF71" s="199" t="s">
        <v>144</v>
      </c>
      <c r="AG71" s="200"/>
      <c r="AH71" s="200"/>
      <c r="AI71" s="200"/>
      <c r="AJ71" s="201"/>
      <c r="AK71" s="251"/>
      <c r="AL71" s="252"/>
      <c r="AM71" s="252"/>
      <c r="AN71" s="252"/>
      <c r="AO71" s="252"/>
      <c r="AP71" s="253"/>
    </row>
    <row r="72" spans="2:42" ht="18" customHeight="1" x14ac:dyDescent="0.2">
      <c r="B72" s="124" t="str">
        <f t="shared" ref="B72:B79" si="1">IF(D72="","",B71+1)</f>
        <v/>
      </c>
      <c r="C72" s="125"/>
      <c r="D72" s="130"/>
      <c r="E72" s="127"/>
      <c r="F72" s="127"/>
      <c r="G72" s="127"/>
      <c r="H72" s="128"/>
      <c r="I72" s="124"/>
      <c r="J72" s="171"/>
      <c r="K72" s="171"/>
      <c r="L72" s="171"/>
      <c r="M72" s="171"/>
      <c r="N72" s="171"/>
      <c r="O72" s="171"/>
      <c r="P72" s="125"/>
      <c r="Q72" s="124"/>
      <c r="R72" s="171"/>
      <c r="S72" s="125"/>
      <c r="T72" s="165"/>
      <c r="U72" s="166"/>
      <c r="V72" s="166"/>
      <c r="W72" s="167"/>
      <c r="X72" s="165">
        <f t="shared" si="0"/>
        <v>0</v>
      </c>
      <c r="Y72" s="166"/>
      <c r="Z72" s="166"/>
      <c r="AA72" s="166"/>
      <c r="AB72" s="167"/>
      <c r="AC72" s="124"/>
      <c r="AD72" s="171"/>
      <c r="AE72" s="125"/>
      <c r="AF72" s="199"/>
      <c r="AG72" s="200"/>
      <c r="AH72" s="200"/>
      <c r="AI72" s="200"/>
      <c r="AJ72" s="201"/>
      <c r="AK72" s="191"/>
      <c r="AL72" s="192"/>
      <c r="AM72" s="192"/>
      <c r="AN72" s="192"/>
      <c r="AO72" s="192"/>
      <c r="AP72" s="193"/>
    </row>
    <row r="73" spans="2:42" ht="18" customHeight="1" x14ac:dyDescent="0.2">
      <c r="B73" s="124" t="str">
        <f t="shared" si="1"/>
        <v/>
      </c>
      <c r="C73" s="125"/>
      <c r="D73" s="130"/>
      <c r="E73" s="127"/>
      <c r="F73" s="127"/>
      <c r="G73" s="127"/>
      <c r="H73" s="128"/>
      <c r="I73" s="124"/>
      <c r="J73" s="171"/>
      <c r="K73" s="171"/>
      <c r="L73" s="171"/>
      <c r="M73" s="171"/>
      <c r="N73" s="171"/>
      <c r="O73" s="171"/>
      <c r="P73" s="125"/>
      <c r="Q73" s="124"/>
      <c r="R73" s="171"/>
      <c r="S73" s="125"/>
      <c r="T73" s="165"/>
      <c r="U73" s="166"/>
      <c r="V73" s="166"/>
      <c r="W73" s="167"/>
      <c r="X73" s="165">
        <f t="shared" si="0"/>
        <v>0</v>
      </c>
      <c r="Y73" s="166"/>
      <c r="Z73" s="166"/>
      <c r="AA73" s="166"/>
      <c r="AB73" s="167"/>
      <c r="AC73" s="124"/>
      <c r="AD73" s="171"/>
      <c r="AE73" s="125"/>
      <c r="AF73" s="199"/>
      <c r="AG73" s="200"/>
      <c r="AH73" s="200"/>
      <c r="AI73" s="200"/>
      <c r="AJ73" s="201"/>
      <c r="AK73" s="191"/>
      <c r="AL73" s="192"/>
      <c r="AM73" s="192"/>
      <c r="AN73" s="192"/>
      <c r="AO73" s="192"/>
      <c r="AP73" s="193"/>
    </row>
    <row r="74" spans="2:42" ht="18" customHeight="1" x14ac:dyDescent="0.2">
      <c r="B74" s="124" t="str">
        <f t="shared" si="1"/>
        <v/>
      </c>
      <c r="C74" s="125"/>
      <c r="D74" s="130"/>
      <c r="E74" s="127"/>
      <c r="F74" s="127"/>
      <c r="G74" s="127"/>
      <c r="H74" s="128"/>
      <c r="I74" s="124"/>
      <c r="J74" s="171"/>
      <c r="K74" s="171"/>
      <c r="L74" s="171"/>
      <c r="M74" s="171"/>
      <c r="N74" s="171"/>
      <c r="O74" s="171"/>
      <c r="P74" s="125"/>
      <c r="Q74" s="124"/>
      <c r="R74" s="171"/>
      <c r="S74" s="125"/>
      <c r="T74" s="165"/>
      <c r="U74" s="166"/>
      <c r="V74" s="166"/>
      <c r="W74" s="167"/>
      <c r="X74" s="165">
        <f t="shared" si="0"/>
        <v>0</v>
      </c>
      <c r="Y74" s="166"/>
      <c r="Z74" s="166"/>
      <c r="AA74" s="166"/>
      <c r="AB74" s="167"/>
      <c r="AC74" s="124"/>
      <c r="AD74" s="171"/>
      <c r="AE74" s="125"/>
      <c r="AF74" s="199"/>
      <c r="AG74" s="200"/>
      <c r="AH74" s="200"/>
      <c r="AI74" s="200"/>
      <c r="AJ74" s="201"/>
      <c r="AK74" s="191"/>
      <c r="AL74" s="192"/>
      <c r="AM74" s="192"/>
      <c r="AN74" s="192"/>
      <c r="AO74" s="192"/>
      <c r="AP74" s="193"/>
    </row>
    <row r="75" spans="2:42" ht="18" customHeight="1" x14ac:dyDescent="0.2">
      <c r="B75" s="124" t="str">
        <f t="shared" si="1"/>
        <v/>
      </c>
      <c r="C75" s="125"/>
      <c r="D75" s="130"/>
      <c r="E75" s="127"/>
      <c r="F75" s="127"/>
      <c r="G75" s="127"/>
      <c r="H75" s="128"/>
      <c r="I75" s="124"/>
      <c r="J75" s="171"/>
      <c r="K75" s="171"/>
      <c r="L75" s="171"/>
      <c r="M75" s="171"/>
      <c r="N75" s="171"/>
      <c r="O75" s="171"/>
      <c r="P75" s="125"/>
      <c r="Q75" s="124"/>
      <c r="R75" s="171"/>
      <c r="S75" s="125"/>
      <c r="T75" s="165"/>
      <c r="U75" s="166"/>
      <c r="V75" s="166"/>
      <c r="W75" s="167"/>
      <c r="X75" s="165">
        <f t="shared" si="0"/>
        <v>0</v>
      </c>
      <c r="Y75" s="166"/>
      <c r="Z75" s="166"/>
      <c r="AA75" s="166"/>
      <c r="AB75" s="167"/>
      <c r="AC75" s="124"/>
      <c r="AD75" s="171"/>
      <c r="AE75" s="125"/>
      <c r="AF75" s="199"/>
      <c r="AG75" s="200"/>
      <c r="AH75" s="200"/>
      <c r="AI75" s="200"/>
      <c r="AJ75" s="201"/>
      <c r="AK75" s="191"/>
      <c r="AL75" s="192"/>
      <c r="AM75" s="192"/>
      <c r="AN75" s="192"/>
      <c r="AO75" s="192"/>
      <c r="AP75" s="193"/>
    </row>
    <row r="76" spans="2:42" ht="18" customHeight="1" x14ac:dyDescent="0.2">
      <c r="B76" s="124" t="str">
        <f t="shared" si="1"/>
        <v/>
      </c>
      <c r="C76" s="125"/>
      <c r="D76" s="130"/>
      <c r="E76" s="127"/>
      <c r="F76" s="127"/>
      <c r="G76" s="127"/>
      <c r="H76" s="128"/>
      <c r="I76" s="124"/>
      <c r="J76" s="171"/>
      <c r="K76" s="171"/>
      <c r="L76" s="171"/>
      <c r="M76" s="171"/>
      <c r="N76" s="171"/>
      <c r="O76" s="171"/>
      <c r="P76" s="125"/>
      <c r="Q76" s="124"/>
      <c r="R76" s="171"/>
      <c r="S76" s="125"/>
      <c r="T76" s="165"/>
      <c r="U76" s="166"/>
      <c r="V76" s="166"/>
      <c r="W76" s="167"/>
      <c r="X76" s="165">
        <f t="shared" si="0"/>
        <v>0</v>
      </c>
      <c r="Y76" s="166"/>
      <c r="Z76" s="166"/>
      <c r="AA76" s="166"/>
      <c r="AB76" s="167"/>
      <c r="AC76" s="124"/>
      <c r="AD76" s="171"/>
      <c r="AE76" s="125"/>
      <c r="AF76" s="199"/>
      <c r="AG76" s="200"/>
      <c r="AH76" s="200"/>
      <c r="AI76" s="200"/>
      <c r="AJ76" s="201"/>
      <c r="AK76" s="191"/>
      <c r="AL76" s="192"/>
      <c r="AM76" s="192"/>
      <c r="AN76" s="192"/>
      <c r="AO76" s="192"/>
      <c r="AP76" s="193"/>
    </row>
    <row r="77" spans="2:42" ht="18" customHeight="1" x14ac:dyDescent="0.2">
      <c r="B77" s="124" t="str">
        <f t="shared" si="1"/>
        <v/>
      </c>
      <c r="C77" s="125"/>
      <c r="D77" s="130"/>
      <c r="E77" s="127"/>
      <c r="F77" s="127"/>
      <c r="G77" s="127"/>
      <c r="H77" s="128"/>
      <c r="I77" s="124"/>
      <c r="J77" s="171"/>
      <c r="K77" s="171"/>
      <c r="L77" s="171"/>
      <c r="M77" s="171"/>
      <c r="N77" s="171"/>
      <c r="O77" s="171"/>
      <c r="P77" s="125"/>
      <c r="Q77" s="124"/>
      <c r="R77" s="171"/>
      <c r="S77" s="125"/>
      <c r="T77" s="165"/>
      <c r="U77" s="166"/>
      <c r="V77" s="166"/>
      <c r="W77" s="167"/>
      <c r="X77" s="165">
        <f t="shared" si="0"/>
        <v>0</v>
      </c>
      <c r="Y77" s="166"/>
      <c r="Z77" s="166"/>
      <c r="AA77" s="166"/>
      <c r="AB77" s="167"/>
      <c r="AC77" s="124"/>
      <c r="AD77" s="171"/>
      <c r="AE77" s="125"/>
      <c r="AF77" s="199"/>
      <c r="AG77" s="200"/>
      <c r="AH77" s="200"/>
      <c r="AI77" s="200"/>
      <c r="AJ77" s="201"/>
      <c r="AK77" s="191"/>
      <c r="AL77" s="192"/>
      <c r="AM77" s="192"/>
      <c r="AN77" s="192"/>
      <c r="AO77" s="192"/>
      <c r="AP77" s="193"/>
    </row>
    <row r="78" spans="2:42" ht="18" customHeight="1" x14ac:dyDescent="0.2">
      <c r="B78" s="124" t="str">
        <f t="shared" si="1"/>
        <v/>
      </c>
      <c r="C78" s="125"/>
      <c r="D78" s="130"/>
      <c r="E78" s="127"/>
      <c r="F78" s="127"/>
      <c r="G78" s="127"/>
      <c r="H78" s="128"/>
      <c r="I78" s="124"/>
      <c r="J78" s="171"/>
      <c r="K78" s="171"/>
      <c r="L78" s="171"/>
      <c r="M78" s="171"/>
      <c r="N78" s="171"/>
      <c r="O78" s="171"/>
      <c r="P78" s="125"/>
      <c r="Q78" s="124"/>
      <c r="R78" s="171"/>
      <c r="S78" s="125"/>
      <c r="T78" s="165"/>
      <c r="U78" s="166"/>
      <c r="V78" s="166"/>
      <c r="W78" s="167"/>
      <c r="X78" s="165">
        <f t="shared" si="0"/>
        <v>0</v>
      </c>
      <c r="Y78" s="166"/>
      <c r="Z78" s="166"/>
      <c r="AA78" s="166"/>
      <c r="AB78" s="167"/>
      <c r="AC78" s="124"/>
      <c r="AD78" s="171"/>
      <c r="AE78" s="125"/>
      <c r="AF78" s="199"/>
      <c r="AG78" s="200"/>
      <c r="AH78" s="200"/>
      <c r="AI78" s="200"/>
      <c r="AJ78" s="201"/>
      <c r="AK78" s="191"/>
      <c r="AL78" s="192"/>
      <c r="AM78" s="192"/>
      <c r="AN78" s="192"/>
      <c r="AO78" s="192"/>
      <c r="AP78" s="193"/>
    </row>
    <row r="79" spans="2:42" ht="18" customHeight="1" x14ac:dyDescent="0.2">
      <c r="B79" s="124" t="str">
        <f t="shared" si="1"/>
        <v/>
      </c>
      <c r="C79" s="125"/>
      <c r="D79" s="130"/>
      <c r="E79" s="127"/>
      <c r="F79" s="127"/>
      <c r="G79" s="127"/>
      <c r="H79" s="128"/>
      <c r="I79" s="124"/>
      <c r="J79" s="171"/>
      <c r="K79" s="171"/>
      <c r="L79" s="171"/>
      <c r="M79" s="171"/>
      <c r="N79" s="171"/>
      <c r="O79" s="171"/>
      <c r="P79" s="125"/>
      <c r="Q79" s="124"/>
      <c r="R79" s="171"/>
      <c r="S79" s="125"/>
      <c r="T79" s="165"/>
      <c r="U79" s="166"/>
      <c r="V79" s="166"/>
      <c r="W79" s="167"/>
      <c r="X79" s="165">
        <f t="shared" si="0"/>
        <v>0</v>
      </c>
      <c r="Y79" s="166"/>
      <c r="Z79" s="166"/>
      <c r="AA79" s="166"/>
      <c r="AB79" s="167"/>
      <c r="AC79" s="124"/>
      <c r="AD79" s="171"/>
      <c r="AE79" s="125"/>
      <c r="AF79" s="199"/>
      <c r="AG79" s="200"/>
      <c r="AH79" s="200"/>
      <c r="AI79" s="200"/>
      <c r="AJ79" s="201"/>
      <c r="AK79" s="191"/>
      <c r="AL79" s="192"/>
      <c r="AM79" s="192"/>
      <c r="AN79" s="192"/>
      <c r="AO79" s="192"/>
      <c r="AP79" s="193"/>
    </row>
    <row r="80" spans="2:42" ht="18" customHeight="1" x14ac:dyDescent="0.2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223" t="s">
        <v>43</v>
      </c>
      <c r="R80" s="223"/>
      <c r="S80" s="223"/>
      <c r="T80" s="223"/>
      <c r="U80" s="223"/>
      <c r="V80" s="223"/>
      <c r="W80" s="224"/>
      <c r="X80" s="215">
        <f>SUM(X69:X79)</f>
        <v>980</v>
      </c>
      <c r="Y80" s="216"/>
      <c r="Z80" s="216"/>
      <c r="AA80" s="216"/>
      <c r="AB80" s="217"/>
      <c r="AC80" s="243">
        <f>SUM(AC69:AC79)</f>
        <v>0</v>
      </c>
      <c r="AD80" s="216"/>
      <c r="AE80" s="217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</row>
    <row r="81" spans="2:52" x14ac:dyDescent="0.2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</row>
    <row r="82" spans="2:52" ht="18" x14ac:dyDescent="0.25">
      <c r="B82" s="16"/>
      <c r="C82" s="16"/>
      <c r="D82" s="225" t="s">
        <v>53</v>
      </c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6" t="str">
        <f>IF(AI37="","",AI37)</f>
        <v/>
      </c>
      <c r="Q82" s="226"/>
      <c r="R82" s="226"/>
      <c r="S82" s="226"/>
      <c r="T82" s="226"/>
      <c r="U82" s="226"/>
      <c r="V82" s="226"/>
      <c r="W82" s="226"/>
      <c r="X82" s="226"/>
      <c r="Y82" s="226"/>
      <c r="Z82" s="16"/>
      <c r="AA82" s="16"/>
      <c r="AB82" s="16"/>
      <c r="AC82" s="16"/>
      <c r="AD82" s="16"/>
      <c r="AE82" s="4"/>
      <c r="AF82" s="5"/>
      <c r="AG82" s="5" t="s">
        <v>58</v>
      </c>
      <c r="AH82" s="58" t="s">
        <v>56</v>
      </c>
      <c r="AI82" s="5" t="s">
        <v>59</v>
      </c>
      <c r="AJ82" s="5"/>
      <c r="AK82" s="5"/>
      <c r="AL82" s="5"/>
      <c r="AM82" s="5"/>
      <c r="AN82" s="5"/>
      <c r="AO82" s="5"/>
      <c r="AP82" s="6"/>
    </row>
    <row r="83" spans="2:52" ht="18" customHeight="1" x14ac:dyDescent="0.2">
      <c r="B83" s="16"/>
      <c r="C83" s="16"/>
      <c r="D83" s="245" t="s">
        <v>50</v>
      </c>
      <c r="E83" s="245"/>
      <c r="F83" s="245"/>
      <c r="G83" s="245"/>
      <c r="H83" s="245"/>
      <c r="I83" s="245"/>
      <c r="J83" s="245"/>
      <c r="K83" s="245"/>
      <c r="L83" s="245"/>
      <c r="M83" s="245"/>
      <c r="N83" s="245"/>
      <c r="O83" s="245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16"/>
      <c r="AA83" s="16"/>
      <c r="AB83" s="16"/>
      <c r="AC83" s="16"/>
      <c r="AD83" s="16"/>
      <c r="AE83" s="11"/>
      <c r="AF83" s="1"/>
      <c r="AG83" s="1"/>
      <c r="AH83" s="59"/>
      <c r="AI83" s="1"/>
      <c r="AJ83" s="1"/>
      <c r="AK83" s="1"/>
      <c r="AL83" s="1"/>
      <c r="AM83" s="1"/>
      <c r="AN83" s="1"/>
      <c r="AO83" s="1"/>
      <c r="AP83" s="2"/>
    </row>
    <row r="84" spans="2:52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1"/>
      <c r="AF84" s="1"/>
      <c r="AG84" s="1" t="s">
        <v>57</v>
      </c>
      <c r="AH84" s="59" t="s">
        <v>56</v>
      </c>
      <c r="AI84" s="3" t="s">
        <v>60</v>
      </c>
      <c r="AJ84" s="3"/>
      <c r="AK84" s="3"/>
      <c r="AL84" s="3"/>
      <c r="AM84" s="3"/>
      <c r="AN84" s="3"/>
      <c r="AO84" s="1"/>
      <c r="AP84" s="2"/>
    </row>
    <row r="85" spans="2:52" x14ac:dyDescent="0.2">
      <c r="B85" s="1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6"/>
      <c r="Z85" s="16"/>
      <c r="AA85" s="16"/>
      <c r="AB85" s="16"/>
      <c r="AC85" s="16"/>
      <c r="AD85" s="16"/>
      <c r="AE85" s="11"/>
      <c r="AF85" s="1"/>
      <c r="AG85" s="1"/>
      <c r="AH85" s="59"/>
      <c r="AI85" s="1"/>
      <c r="AJ85" s="1"/>
      <c r="AK85" s="1"/>
      <c r="AL85" s="1"/>
      <c r="AM85" s="1"/>
      <c r="AN85" s="1"/>
      <c r="AO85" s="1"/>
      <c r="AP85" s="2"/>
    </row>
    <row r="86" spans="2:52" x14ac:dyDescent="0.2">
      <c r="B86" s="16"/>
      <c r="C86" s="1"/>
      <c r="D86" s="1" t="s">
        <v>68</v>
      </c>
      <c r="E86" s="1"/>
      <c r="F86" s="1"/>
      <c r="G86" s="1"/>
      <c r="H86" s="1"/>
      <c r="I86" s="226" t="str">
        <f>IF(J23="","",J23)</f>
        <v>Stade</v>
      </c>
      <c r="J86" s="226"/>
      <c r="K86" s="226"/>
      <c r="L86" s="226"/>
      <c r="M86" s="226"/>
      <c r="N86" s="226"/>
      <c r="O86" s="226"/>
      <c r="P86" s="226"/>
      <c r="Q86" s="226"/>
      <c r="R86" s="227" t="s">
        <v>69</v>
      </c>
      <c r="S86" s="227"/>
      <c r="T86" s="227"/>
      <c r="U86" s="226" t="str">
        <f>IF(J24="","",J24)</f>
        <v>Cuxhaven</v>
      </c>
      <c r="V86" s="226"/>
      <c r="W86" s="226"/>
      <c r="X86" s="226"/>
      <c r="Y86" s="226"/>
      <c r="Z86" s="226"/>
      <c r="AA86" s="226"/>
      <c r="AB86" s="226"/>
      <c r="AC86" s="226"/>
      <c r="AD86" s="16"/>
      <c r="AE86" s="11"/>
      <c r="AF86" s="1"/>
      <c r="AG86" s="60" t="s">
        <v>114</v>
      </c>
      <c r="AH86" s="59" t="s">
        <v>56</v>
      </c>
      <c r="AI86" s="1" t="s">
        <v>62</v>
      </c>
      <c r="AJ86" s="1"/>
      <c r="AK86" s="1"/>
      <c r="AL86" s="1"/>
      <c r="AM86" s="1"/>
      <c r="AN86" s="1"/>
      <c r="AO86" s="1"/>
      <c r="AP86" s="2"/>
    </row>
    <row r="87" spans="2:52" x14ac:dyDescent="0.2">
      <c r="B87" s="16"/>
      <c r="C87" s="1"/>
      <c r="D87" s="50"/>
      <c r="E87" s="50"/>
      <c r="F87" s="50"/>
      <c r="G87" s="50"/>
      <c r="H87" s="50"/>
      <c r="I87" s="50"/>
      <c r="J87" s="50"/>
      <c r="K87" s="50"/>
      <c r="L87" s="1"/>
      <c r="M87" s="51"/>
      <c r="N87" s="52"/>
      <c r="O87" s="1"/>
      <c r="P87" s="50"/>
      <c r="Q87" s="50"/>
      <c r="R87" s="50"/>
      <c r="S87" s="50"/>
      <c r="T87" s="50"/>
      <c r="U87" s="50"/>
      <c r="V87" s="50"/>
      <c r="W87" s="50"/>
      <c r="X87" s="1"/>
      <c r="Y87" s="16"/>
      <c r="Z87" s="16"/>
      <c r="AA87" s="16"/>
      <c r="AB87" s="16"/>
      <c r="AC87" s="16"/>
      <c r="AD87" s="16"/>
      <c r="AE87" s="11"/>
      <c r="AF87" s="1"/>
      <c r="AG87" s="12"/>
      <c r="AH87" s="12"/>
      <c r="AI87" s="12"/>
      <c r="AJ87" s="12"/>
      <c r="AK87" s="12"/>
      <c r="AL87" s="12"/>
      <c r="AM87" s="12"/>
      <c r="AN87" s="12"/>
      <c r="AO87" s="1"/>
      <c r="AP87" s="2"/>
    </row>
    <row r="88" spans="2:52" x14ac:dyDescent="0.2">
      <c r="B88" s="16"/>
      <c r="C88" s="1"/>
      <c r="D88" s="229" t="s">
        <v>70</v>
      </c>
      <c r="E88" s="229"/>
      <c r="F88" s="229"/>
      <c r="G88" s="229"/>
      <c r="H88" s="229"/>
      <c r="I88" s="229"/>
      <c r="J88" s="190" t="s">
        <v>146</v>
      </c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49"/>
      <c r="V88" s="49"/>
      <c r="W88" s="49"/>
      <c r="X88" s="1"/>
      <c r="Y88" s="16"/>
      <c r="Z88" s="16"/>
      <c r="AA88" s="16"/>
      <c r="AB88" s="16"/>
      <c r="AE88" s="11"/>
      <c r="AF88" s="1"/>
      <c r="AG88" s="93" t="s">
        <v>125</v>
      </c>
      <c r="AH88" s="94" t="s">
        <v>126</v>
      </c>
      <c r="AI88" s="95" t="s">
        <v>127</v>
      </c>
      <c r="AJ88" s="61"/>
      <c r="AK88" s="62"/>
      <c r="AL88" s="1"/>
      <c r="AM88" s="1"/>
      <c r="AN88" s="1"/>
      <c r="AO88" s="1"/>
      <c r="AP88" s="2"/>
    </row>
    <row r="89" spans="2:52" x14ac:dyDescent="0.2">
      <c r="B89" s="16"/>
      <c r="C89" s="16"/>
      <c r="D89" s="53"/>
      <c r="E89" s="53"/>
      <c r="F89" s="53"/>
      <c r="G89" s="53"/>
      <c r="H89" s="53"/>
      <c r="I89" s="53"/>
      <c r="J89" s="53"/>
      <c r="K89" s="53"/>
      <c r="L89" s="16"/>
      <c r="M89" s="16"/>
      <c r="N89" s="16"/>
      <c r="O89" s="16"/>
      <c r="P89" s="53"/>
      <c r="Q89" s="53"/>
      <c r="R89" s="53"/>
      <c r="S89" s="53"/>
      <c r="T89" s="53"/>
      <c r="U89" s="53"/>
      <c r="V89" s="53"/>
      <c r="W89" s="53"/>
      <c r="X89" s="16"/>
      <c r="Y89" s="16"/>
      <c r="Z89" s="16"/>
      <c r="AA89" s="16"/>
      <c r="AB89" s="1"/>
      <c r="AE89" s="11"/>
      <c r="AF89" s="15"/>
      <c r="AG89" s="14"/>
      <c r="AH89" s="14"/>
      <c r="AI89" s="1"/>
      <c r="AJ89" s="61" t="s">
        <v>56</v>
      </c>
      <c r="AK89" s="62" t="s">
        <v>54</v>
      </c>
      <c r="AL89" s="1"/>
      <c r="AM89" s="1"/>
      <c r="AN89" s="1"/>
      <c r="AO89" s="1"/>
      <c r="AP89" s="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2:52" x14ac:dyDescent="0.2">
      <c r="B90" s="16"/>
      <c r="C90" s="16"/>
      <c r="D90" s="218" t="str">
        <f>C19</f>
        <v>Entladerichtung:</v>
      </c>
      <c r="E90" s="218"/>
      <c r="F90" s="218"/>
      <c r="G90" s="218"/>
      <c r="H90" s="218"/>
      <c r="I90" s="218"/>
      <c r="J90" s="54"/>
      <c r="K90" s="96" t="b">
        <v>1</v>
      </c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3"/>
      <c r="W90" s="53"/>
      <c r="X90" s="16"/>
      <c r="Y90" s="16"/>
      <c r="Z90" s="16"/>
      <c r="AA90" s="16"/>
      <c r="AB90" s="1"/>
      <c r="AE90" s="13"/>
      <c r="AF90" s="15"/>
      <c r="AG90" s="14"/>
      <c r="AH90" s="14"/>
      <c r="AI90" s="14"/>
      <c r="AJ90" s="63"/>
      <c r="AK90" s="64" t="s">
        <v>55</v>
      </c>
      <c r="AL90" s="14"/>
      <c r="AM90" s="14"/>
      <c r="AN90" s="14"/>
      <c r="AO90" s="14"/>
      <c r="AP90" s="15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2:52" x14ac:dyDescent="0.2">
      <c r="B91" s="16"/>
      <c r="C91" s="16"/>
      <c r="D91" s="53"/>
      <c r="E91" s="53"/>
      <c r="F91" s="53"/>
      <c r="G91" s="53"/>
      <c r="H91" s="53"/>
      <c r="I91" s="53"/>
      <c r="J91" s="53"/>
      <c r="K91" s="96" t="b">
        <v>0</v>
      </c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3"/>
      <c r="W91" s="53"/>
      <c r="X91" s="16"/>
      <c r="Y91" s="16"/>
      <c r="Z91" s="16"/>
      <c r="AA91" s="16"/>
      <c r="AB91" s="16"/>
      <c r="AO91" s="16"/>
      <c r="AP91" s="16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2:52" x14ac:dyDescent="0.2">
      <c r="B92" s="16"/>
      <c r="C92" s="16"/>
      <c r="D92" s="219" t="str">
        <f>C20</f>
        <v>Hauptfahrrichtung:</v>
      </c>
      <c r="E92" s="219"/>
      <c r="F92" s="219"/>
      <c r="G92" s="219"/>
      <c r="H92" s="219"/>
      <c r="I92" s="219"/>
      <c r="J92" s="219"/>
      <c r="K92" s="97" t="b">
        <v>1</v>
      </c>
      <c r="L92" s="16"/>
      <c r="M92" s="16"/>
      <c r="N92" s="16"/>
      <c r="O92" s="16"/>
      <c r="P92" s="53"/>
      <c r="Q92" s="53"/>
      <c r="R92" s="53"/>
      <c r="S92" s="53"/>
      <c r="T92" s="53"/>
      <c r="U92" s="53"/>
      <c r="V92" s="53"/>
      <c r="W92" s="53"/>
      <c r="X92" s="66"/>
      <c r="Y92" s="66"/>
      <c r="Z92" s="66"/>
      <c r="AA92" s="66"/>
      <c r="AB92" s="66"/>
      <c r="AC92" s="66"/>
      <c r="AD92" s="66"/>
      <c r="AO92" s="16"/>
      <c r="AP92" s="16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2:52" x14ac:dyDescent="0.2">
      <c r="B93" s="16"/>
      <c r="C93" s="16"/>
      <c r="D93" s="53"/>
      <c r="E93" s="53"/>
      <c r="F93" s="53"/>
      <c r="G93" s="53"/>
      <c r="H93" s="53"/>
      <c r="I93" s="53"/>
      <c r="J93" s="53"/>
      <c r="K93" s="97" t="b">
        <v>1</v>
      </c>
      <c r="L93" s="16"/>
      <c r="M93" s="16"/>
      <c r="N93" s="16"/>
      <c r="O93" s="16"/>
      <c r="P93" s="53"/>
      <c r="Q93" s="53"/>
      <c r="R93" s="53"/>
      <c r="S93" s="53"/>
      <c r="T93" s="53"/>
      <c r="U93" s="53"/>
      <c r="V93" s="53"/>
      <c r="W93" s="53"/>
      <c r="X93" s="16"/>
      <c r="Y93" s="16"/>
      <c r="Z93" s="16"/>
      <c r="AA93" s="16"/>
      <c r="AB93" s="16"/>
      <c r="AC93" s="16"/>
      <c r="AD93" s="1"/>
      <c r="AE93" s="16"/>
      <c r="AF93" s="16"/>
      <c r="AG93" s="16"/>
      <c r="AH93" s="72"/>
      <c r="AI93" s="73"/>
      <c r="AJ93" s="16"/>
      <c r="AK93" s="16"/>
      <c r="AL93" s="16"/>
      <c r="AM93" s="16"/>
      <c r="AN93" s="16"/>
      <c r="AO93" s="16"/>
      <c r="AP93" s="16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2:52" x14ac:dyDescent="0.2">
      <c r="B94" s="16"/>
      <c r="C94" s="16"/>
      <c r="D94" s="53"/>
      <c r="E94" s="53"/>
      <c r="F94" s="53"/>
      <c r="G94" s="53"/>
      <c r="H94" s="53"/>
      <c r="I94" s="53"/>
      <c r="J94" s="53"/>
      <c r="K94" s="53"/>
      <c r="L94" s="16"/>
      <c r="M94" s="16"/>
      <c r="N94" s="16"/>
      <c r="O94" s="16"/>
      <c r="P94" s="53"/>
      <c r="Q94" s="53"/>
      <c r="R94" s="53"/>
      <c r="S94" s="53"/>
      <c r="T94" s="53"/>
      <c r="U94" s="53"/>
      <c r="V94" s="53"/>
      <c r="W94" s="53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2:52" ht="12" customHeight="1" x14ac:dyDescent="0.2">
      <c r="B95" s="74"/>
      <c r="C95" s="75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157" t="str">
        <f>IF(OR(P96=$AG$88,P96=$AI$88,P96=$AG$86),K96+Q96,"")</f>
        <v/>
      </c>
      <c r="O95" s="157"/>
      <c r="P95" s="157"/>
      <c r="Q95" s="157"/>
      <c r="R95" s="76"/>
      <c r="S95" s="76"/>
      <c r="T95" s="157" t="str">
        <f>IF(OR(V96=$AG$88,V96=$AI$88,V96=$AG$86),Q96+W96,"")</f>
        <v/>
      </c>
      <c r="U95" s="157"/>
      <c r="V95" s="157"/>
      <c r="W95" s="157"/>
      <c r="X95" s="76"/>
      <c r="Y95" s="76"/>
      <c r="Z95" s="157" t="str">
        <f>IF(OR(AB96=$AG$88,AB96=$AI$88,AB96=$AG$86),W96+AC96,"")</f>
        <v/>
      </c>
      <c r="AA95" s="157"/>
      <c r="AB95" s="157"/>
      <c r="AC95" s="157"/>
      <c r="AD95" s="71"/>
      <c r="AE95" s="71"/>
      <c r="AF95" s="157" t="str">
        <f>IF(OR(AH96=$AG$88,AH96=$AI$88,AH96=$AG$86),AC96+AI96,"")</f>
        <v/>
      </c>
      <c r="AG95" s="157"/>
      <c r="AH95" s="157"/>
      <c r="AI95" s="157"/>
      <c r="AJ95" s="76"/>
      <c r="AK95" s="76"/>
      <c r="AL95" s="77"/>
      <c r="AM95" s="77"/>
      <c r="AN95" s="77"/>
      <c r="AO95" s="16"/>
      <c r="AP95" s="16"/>
    </row>
    <row r="96" spans="2:52" ht="9" customHeight="1" x14ac:dyDescent="0.2">
      <c r="B96" s="74"/>
      <c r="C96" s="75"/>
      <c r="D96" s="172" t="str">
        <f>J16 &amp; "-" &amp; J18</f>
        <v>1720-0</v>
      </c>
      <c r="E96" s="172"/>
      <c r="F96" s="172"/>
      <c r="G96" s="172"/>
      <c r="H96" s="172"/>
      <c r="I96" s="228"/>
      <c r="J96" s="110" t="s">
        <v>155</v>
      </c>
      <c r="K96" s="214" t="s">
        <v>161</v>
      </c>
      <c r="L96" s="214"/>
      <c r="M96" s="214"/>
      <c r="N96" s="214"/>
      <c r="O96" s="109" t="s">
        <v>154</v>
      </c>
      <c r="P96" s="86"/>
      <c r="Q96" s="129"/>
      <c r="R96" s="129"/>
      <c r="S96" s="129"/>
      <c r="T96" s="129"/>
      <c r="U96" s="85"/>
      <c r="V96" s="86">
        <v>1</v>
      </c>
      <c r="W96" s="129">
        <v>120</v>
      </c>
      <c r="X96" s="129"/>
      <c r="Y96" s="129"/>
      <c r="Z96" s="129"/>
      <c r="AA96" s="85">
        <f>IF(V96="","",IF(OR(V96=$AG$88,V96=$AI$88,V96=$AG$86),P96+2,V96+2))</f>
        <v>3</v>
      </c>
      <c r="AB96" s="86">
        <f>AA96</f>
        <v>3</v>
      </c>
      <c r="AC96" s="129">
        <v>120</v>
      </c>
      <c r="AD96" s="129"/>
      <c r="AE96" s="129"/>
      <c r="AF96" s="129"/>
      <c r="AG96" s="85">
        <f>IF(AB96="","",IF(OR(AB96=$AG$88,AB96=$AI$88,AB96=$AG$86),V96+2,AB96+2))</f>
        <v>5</v>
      </c>
      <c r="AH96" s="86">
        <f>AG96</f>
        <v>5</v>
      </c>
      <c r="AI96" s="129">
        <v>120</v>
      </c>
      <c r="AJ96" s="129"/>
      <c r="AK96" s="129"/>
      <c r="AL96" s="129"/>
      <c r="AM96" s="85">
        <v>7</v>
      </c>
      <c r="AN96" s="86"/>
      <c r="AO96" s="55"/>
      <c r="AP96" s="55"/>
      <c r="AQ96" s="55"/>
      <c r="AR96" s="55"/>
      <c r="AS96" s="56"/>
    </row>
    <row r="97" spans="2:45" ht="4.5" customHeight="1" x14ac:dyDescent="0.2">
      <c r="B97" s="74"/>
      <c r="C97" s="75"/>
      <c r="D97" s="1"/>
      <c r="E97" s="1"/>
      <c r="F97" s="1"/>
      <c r="G97" s="1"/>
      <c r="H97" s="1"/>
      <c r="I97" s="1"/>
      <c r="J97" s="111">
        <f>J99</f>
        <v>0</v>
      </c>
      <c r="K97" s="111">
        <f>J99</f>
        <v>0</v>
      </c>
      <c r="L97" s="111">
        <f>J99</f>
        <v>0</v>
      </c>
      <c r="M97" s="111">
        <f>J99</f>
        <v>0</v>
      </c>
      <c r="N97" s="111">
        <f>J99</f>
        <v>0</v>
      </c>
      <c r="O97" s="112">
        <f>J99</f>
        <v>0</v>
      </c>
      <c r="P97" s="100" t="str">
        <f>P99</f>
        <v>SiE in Bestand</v>
      </c>
      <c r="Q97" s="100" t="str">
        <f>P99</f>
        <v>SiE in Bestand</v>
      </c>
      <c r="R97" s="100" t="str">
        <f>P99</f>
        <v>SiE in Bestand</v>
      </c>
      <c r="S97" s="100" t="str">
        <f>P99</f>
        <v>SiE in Bestand</v>
      </c>
      <c r="T97" s="100" t="str">
        <f>P99</f>
        <v>SiE in Bestand</v>
      </c>
      <c r="U97" s="103" t="str">
        <f>P99</f>
        <v>SiE in Bestand</v>
      </c>
      <c r="V97" s="100" t="str">
        <f>V99</f>
        <v>49 E5 R260</v>
      </c>
      <c r="W97" s="100" t="str">
        <f>V99</f>
        <v>49 E5 R260</v>
      </c>
      <c r="X97" s="100" t="str">
        <f>V99</f>
        <v>49 E5 R260</v>
      </c>
      <c r="Y97" s="100" t="str">
        <f>V99</f>
        <v>49 E5 R260</v>
      </c>
      <c r="Z97" s="100" t="str">
        <f>V99</f>
        <v>49 E5 R260</v>
      </c>
      <c r="AA97" s="103" t="str">
        <f>V99</f>
        <v>49 E5 R260</v>
      </c>
      <c r="AB97" s="100" t="str">
        <f>AB99</f>
        <v>49 E5 R260</v>
      </c>
      <c r="AC97" s="100" t="str">
        <f>AB99</f>
        <v>49 E5 R260</v>
      </c>
      <c r="AD97" s="100" t="str">
        <f>AB99</f>
        <v>49 E5 R260</v>
      </c>
      <c r="AE97" s="100" t="str">
        <f>AB99</f>
        <v>49 E5 R260</v>
      </c>
      <c r="AF97" s="100" t="str">
        <f>AB99</f>
        <v>49 E5 R260</v>
      </c>
      <c r="AG97" s="103" t="str">
        <f>AB99</f>
        <v>49 E5 R260</v>
      </c>
      <c r="AH97" s="100" t="str">
        <f>AH99</f>
        <v>49 E5 R260</v>
      </c>
      <c r="AI97" s="100" t="str">
        <f>AH99</f>
        <v>49 E5 R260</v>
      </c>
      <c r="AJ97" s="100" t="str">
        <f>AH99</f>
        <v>49 E5 R260</v>
      </c>
      <c r="AK97" s="100" t="str">
        <f>AH99</f>
        <v>49 E5 R260</v>
      </c>
      <c r="AL97" s="100" t="str">
        <f>AH99</f>
        <v>49 E5 R260</v>
      </c>
      <c r="AM97" s="103" t="str">
        <f>AH99</f>
        <v>49 E5 R260</v>
      </c>
      <c r="AN97" s="92"/>
      <c r="AO97" s="16"/>
      <c r="AP97" s="16"/>
    </row>
    <row r="98" spans="2:45" ht="4.5" customHeight="1" x14ac:dyDescent="0.2">
      <c r="B98" s="74"/>
      <c r="C98" s="75"/>
      <c r="D98" s="1"/>
      <c r="E98" s="1"/>
      <c r="F98" s="1"/>
      <c r="G98" s="1"/>
      <c r="H98" s="1"/>
      <c r="I98" s="2"/>
      <c r="J98" s="113">
        <f>J99</f>
        <v>0</v>
      </c>
      <c r="K98" s="113"/>
      <c r="L98" s="113"/>
      <c r="M98" s="113"/>
      <c r="N98" s="113"/>
      <c r="O98" s="114">
        <f>J99</f>
        <v>0</v>
      </c>
      <c r="P98" s="90" t="str">
        <f>P99</f>
        <v>SiE in Bestand</v>
      </c>
      <c r="Q98" s="90"/>
      <c r="R98" s="90"/>
      <c r="S98" s="90"/>
      <c r="T98" s="90"/>
      <c r="U98" s="104" t="str">
        <f>P99</f>
        <v>SiE in Bestand</v>
      </c>
      <c r="V98" s="90" t="str">
        <f>V99</f>
        <v>49 E5 R260</v>
      </c>
      <c r="W98" s="90"/>
      <c r="X98" s="90"/>
      <c r="Y98" s="90"/>
      <c r="Z98" s="90"/>
      <c r="AA98" s="104" t="str">
        <f>V99</f>
        <v>49 E5 R260</v>
      </c>
      <c r="AB98" s="90" t="str">
        <f>AB99</f>
        <v>49 E5 R260</v>
      </c>
      <c r="AC98" s="90"/>
      <c r="AD98" s="90"/>
      <c r="AE98" s="90"/>
      <c r="AF98" s="90"/>
      <c r="AG98" s="104" t="str">
        <f>AB99</f>
        <v>49 E5 R260</v>
      </c>
      <c r="AH98" s="90" t="str">
        <f>AH99</f>
        <v>49 E5 R260</v>
      </c>
      <c r="AI98" s="90"/>
      <c r="AJ98" s="90"/>
      <c r="AK98" s="90"/>
      <c r="AL98" s="90"/>
      <c r="AM98" s="104" t="str">
        <f>AH99</f>
        <v>49 E5 R260</v>
      </c>
      <c r="AN98" s="1"/>
      <c r="AO98" s="16"/>
      <c r="AP98" s="16"/>
    </row>
    <row r="99" spans="2:45" s="57" customFormat="1" ht="12" customHeight="1" x14ac:dyDescent="0.2">
      <c r="B99" s="80"/>
      <c r="C99" s="80"/>
      <c r="D99" s="98"/>
      <c r="E99" s="98"/>
      <c r="F99" s="98"/>
      <c r="G99" s="98"/>
      <c r="H99" s="98"/>
      <c r="I99" s="99"/>
      <c r="J99" s="195"/>
      <c r="K99" s="195"/>
      <c r="L99" s="195"/>
      <c r="M99" s="195"/>
      <c r="N99" s="195"/>
      <c r="O99" s="195"/>
      <c r="P99" s="172" t="s">
        <v>160</v>
      </c>
      <c r="Q99" s="172"/>
      <c r="R99" s="172"/>
      <c r="S99" s="172"/>
      <c r="T99" s="172"/>
      <c r="U99" s="172"/>
      <c r="V99" s="172" t="s">
        <v>143</v>
      </c>
      <c r="W99" s="172"/>
      <c r="X99" s="172"/>
      <c r="Y99" s="172"/>
      <c r="Z99" s="172"/>
      <c r="AA99" s="172"/>
      <c r="AB99" s="172" t="s">
        <v>143</v>
      </c>
      <c r="AC99" s="172"/>
      <c r="AD99" s="172"/>
      <c r="AE99" s="172"/>
      <c r="AF99" s="172"/>
      <c r="AG99" s="172"/>
      <c r="AH99" s="172" t="s">
        <v>143</v>
      </c>
      <c r="AI99" s="172"/>
      <c r="AJ99" s="172"/>
      <c r="AK99" s="172"/>
      <c r="AL99" s="172"/>
      <c r="AM99" s="172"/>
      <c r="AN99" s="81"/>
      <c r="AO99" s="82"/>
      <c r="AP99" s="82"/>
    </row>
    <row r="100" spans="2:45" s="57" customFormat="1" ht="4.5" customHeight="1" x14ac:dyDescent="0.2">
      <c r="B100" s="80"/>
      <c r="C100" s="80"/>
      <c r="D100" s="88"/>
      <c r="E100" s="88"/>
      <c r="F100" s="88"/>
      <c r="G100" s="88"/>
      <c r="H100" s="88"/>
      <c r="I100" s="89"/>
      <c r="J100" s="115"/>
      <c r="K100" s="115"/>
      <c r="L100" s="115"/>
      <c r="M100" s="115"/>
      <c r="N100" s="115"/>
      <c r="O100" s="115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1"/>
      <c r="AO100" s="82"/>
      <c r="AP100" s="82"/>
    </row>
    <row r="101" spans="2:45" s="57" customFormat="1" ht="12" customHeight="1" x14ac:dyDescent="0.2">
      <c r="B101" s="80"/>
      <c r="C101" s="80"/>
      <c r="D101" s="98"/>
      <c r="E101" s="98"/>
      <c r="F101" s="98"/>
      <c r="G101" s="98"/>
      <c r="H101" s="98"/>
      <c r="I101" s="99"/>
      <c r="J101" s="195" t="str">
        <f>IF(J99="","",J99)</f>
        <v/>
      </c>
      <c r="K101" s="195"/>
      <c r="L101" s="195"/>
      <c r="M101" s="195"/>
      <c r="N101" s="195"/>
      <c r="O101" s="195"/>
      <c r="P101" s="172" t="s">
        <v>159</v>
      </c>
      <c r="Q101" s="172"/>
      <c r="R101" s="172"/>
      <c r="S101" s="172"/>
      <c r="T101" s="172"/>
      <c r="U101" s="172"/>
      <c r="V101" s="172" t="s">
        <v>143</v>
      </c>
      <c r="W101" s="172"/>
      <c r="X101" s="172"/>
      <c r="Y101" s="172"/>
      <c r="Z101" s="172"/>
      <c r="AA101" s="172"/>
      <c r="AB101" s="172" t="s">
        <v>143</v>
      </c>
      <c r="AC101" s="172"/>
      <c r="AD101" s="172"/>
      <c r="AE101" s="172"/>
      <c r="AF101" s="172"/>
      <c r="AG101" s="172"/>
      <c r="AH101" s="172" t="s">
        <v>143</v>
      </c>
      <c r="AI101" s="172"/>
      <c r="AJ101" s="172"/>
      <c r="AK101" s="172"/>
      <c r="AL101" s="172"/>
      <c r="AM101" s="172"/>
      <c r="AN101" s="81"/>
      <c r="AO101" s="82"/>
      <c r="AP101" s="82"/>
    </row>
    <row r="102" spans="2:45" ht="4.5" customHeight="1" x14ac:dyDescent="0.2">
      <c r="B102" s="74"/>
      <c r="C102" s="75"/>
      <c r="D102" s="1"/>
      <c r="E102" s="1"/>
      <c r="F102" s="1"/>
      <c r="G102" s="1"/>
      <c r="H102" s="1"/>
      <c r="I102" s="2"/>
      <c r="J102" s="111">
        <f>IF(OR(J104=$AG$89,J104=$AI$89),1,IF(J101="",0,2))</f>
        <v>0</v>
      </c>
      <c r="K102" s="111" t="str">
        <f>J101</f>
        <v/>
      </c>
      <c r="L102" s="111" t="str">
        <f>J101</f>
        <v/>
      </c>
      <c r="M102" s="111" t="str">
        <f>J101</f>
        <v/>
      </c>
      <c r="N102" s="111" t="str">
        <f>J101</f>
        <v/>
      </c>
      <c r="O102" s="112" t="str">
        <f>J101</f>
        <v/>
      </c>
      <c r="P102" s="102">
        <f>IF(OR(P104=$AG$88,P104=$AI$88),1,IF(P101="",0,2))</f>
        <v>2</v>
      </c>
      <c r="Q102" s="100" t="str">
        <f>P101</f>
        <v>ENDE km 272,013</v>
      </c>
      <c r="R102" s="100" t="str">
        <f>P101</f>
        <v>ENDE km 272,013</v>
      </c>
      <c r="S102" s="100" t="str">
        <f>P101</f>
        <v>ENDE km 272,013</v>
      </c>
      <c r="T102" s="100" t="str">
        <f>P101</f>
        <v>ENDE km 272,013</v>
      </c>
      <c r="U102" s="101" t="str">
        <f>P101</f>
        <v>ENDE km 272,013</v>
      </c>
      <c r="V102" s="102">
        <f>IF(OR(V104=$AG$88,V104=$AI$88),1,IF(V101="",0,2))</f>
        <v>2</v>
      </c>
      <c r="W102" s="100" t="str">
        <f>V101</f>
        <v>49 E5 R260</v>
      </c>
      <c r="X102" s="100" t="str">
        <f>V101</f>
        <v>49 E5 R260</v>
      </c>
      <c r="Y102" s="100" t="str">
        <f>V101</f>
        <v>49 E5 R260</v>
      </c>
      <c r="Z102" s="100" t="str">
        <f>V101</f>
        <v>49 E5 R260</v>
      </c>
      <c r="AA102" s="101" t="str">
        <f>V101</f>
        <v>49 E5 R260</v>
      </c>
      <c r="AB102" s="102">
        <f>IF(OR(AB104=$AG$88,AB104=$AI$88),1,IF(AB101="",0,2))</f>
        <v>2</v>
      </c>
      <c r="AC102" s="100" t="str">
        <f>AB101</f>
        <v>49 E5 R260</v>
      </c>
      <c r="AD102" s="100" t="str">
        <f>AB101</f>
        <v>49 E5 R260</v>
      </c>
      <c r="AE102" s="100" t="str">
        <f>AB101</f>
        <v>49 E5 R260</v>
      </c>
      <c r="AF102" s="100" t="str">
        <f>AB101</f>
        <v>49 E5 R260</v>
      </c>
      <c r="AG102" s="101" t="str">
        <f>AB101</f>
        <v>49 E5 R260</v>
      </c>
      <c r="AH102" s="102">
        <f>IF(OR(AH104=$AG$88,AH104=$AI$88),1,IF(AH101="",0,2))</f>
        <v>2</v>
      </c>
      <c r="AI102" s="100" t="str">
        <f>AH101</f>
        <v>49 E5 R260</v>
      </c>
      <c r="AJ102" s="100" t="str">
        <f>AH101</f>
        <v>49 E5 R260</v>
      </c>
      <c r="AK102" s="100" t="str">
        <f>AH101</f>
        <v>49 E5 R260</v>
      </c>
      <c r="AL102" s="100" t="str">
        <f>AH101</f>
        <v>49 E5 R260</v>
      </c>
      <c r="AM102" s="101" t="str">
        <f>AH101</f>
        <v>49 E5 R260</v>
      </c>
      <c r="AN102" s="87">
        <f>D114</f>
        <v>2</v>
      </c>
      <c r="AO102" s="16"/>
      <c r="AP102" s="16"/>
    </row>
    <row r="103" spans="2:45" ht="4.5" customHeight="1" x14ac:dyDescent="0.2">
      <c r="B103" s="74"/>
      <c r="C103" s="75"/>
      <c r="D103" s="1"/>
      <c r="E103" s="1"/>
      <c r="F103" s="1"/>
      <c r="G103" s="1"/>
      <c r="H103" s="1"/>
      <c r="I103" s="2"/>
      <c r="J103" s="116" t="str">
        <f>J101</f>
        <v/>
      </c>
      <c r="K103" s="116"/>
      <c r="L103" s="116"/>
      <c r="M103" s="116"/>
      <c r="N103" s="116"/>
      <c r="O103" s="117" t="str">
        <f>J101</f>
        <v/>
      </c>
      <c r="P103" s="90" t="str">
        <f>P101</f>
        <v>ENDE km 272,013</v>
      </c>
      <c r="Q103" s="90"/>
      <c r="R103" s="90"/>
      <c r="S103" s="90"/>
      <c r="T103" s="90"/>
      <c r="U103" s="91" t="str">
        <f>P101</f>
        <v>ENDE km 272,013</v>
      </c>
      <c r="V103" s="90" t="str">
        <f>V101</f>
        <v>49 E5 R260</v>
      </c>
      <c r="W103" s="90"/>
      <c r="X103" s="90"/>
      <c r="Y103" s="90"/>
      <c r="Z103" s="90"/>
      <c r="AA103" s="91" t="str">
        <f>V101</f>
        <v>49 E5 R260</v>
      </c>
      <c r="AB103" s="90" t="str">
        <f>AB101</f>
        <v>49 E5 R260</v>
      </c>
      <c r="AC103" s="90"/>
      <c r="AD103" s="90"/>
      <c r="AE103" s="90"/>
      <c r="AF103" s="90"/>
      <c r="AG103" s="91" t="str">
        <f>AB101</f>
        <v>49 E5 R260</v>
      </c>
      <c r="AH103" s="90" t="str">
        <f>AH101</f>
        <v>49 E5 R260</v>
      </c>
      <c r="AI103" s="90"/>
      <c r="AJ103" s="90"/>
      <c r="AK103" s="90"/>
      <c r="AL103" s="90"/>
      <c r="AM103" s="91" t="str">
        <f>AH101</f>
        <v>49 E5 R260</v>
      </c>
      <c r="AN103" s="16"/>
      <c r="AO103" s="16"/>
      <c r="AP103" s="16"/>
    </row>
    <row r="104" spans="2:45" ht="9" customHeight="1" x14ac:dyDescent="0.2">
      <c r="B104" s="74"/>
      <c r="C104" s="75"/>
      <c r="D104" s="222" t="s">
        <v>145</v>
      </c>
      <c r="E104" s="222"/>
      <c r="F104" s="220">
        <f>AE41</f>
        <v>272.01299999999998</v>
      </c>
      <c r="G104" s="220"/>
      <c r="H104" s="220"/>
      <c r="I104" s="221"/>
      <c r="J104" s="110" t="s">
        <v>155</v>
      </c>
      <c r="K104" s="196" t="s">
        <v>158</v>
      </c>
      <c r="L104" s="196"/>
      <c r="M104" s="196"/>
      <c r="N104" s="196"/>
      <c r="O104" s="109" t="s">
        <v>154</v>
      </c>
      <c r="P104" s="86"/>
      <c r="Q104" s="129" t="str">
        <f>IF(Q96="","",Q96)</f>
        <v/>
      </c>
      <c r="R104" s="129"/>
      <c r="S104" s="129"/>
      <c r="T104" s="129"/>
      <c r="U104" s="85" t="str">
        <f>IF(P104="","",IF(OR(P104=$AG$88,P104=$AI$88,P104=$AG$86),J104+2,P104+2))</f>
        <v/>
      </c>
      <c r="V104" s="86">
        <v>2</v>
      </c>
      <c r="W104" s="129">
        <f>IF(W96="","",W96)</f>
        <v>120</v>
      </c>
      <c r="X104" s="129"/>
      <c r="Y104" s="129"/>
      <c r="Z104" s="129"/>
      <c r="AA104" s="85">
        <f>IF(V104="","",IF(OR(V104=$AG$88,V104=$AI$88,V104=$AG$86),P104+2,V104+2))</f>
        <v>4</v>
      </c>
      <c r="AB104" s="86">
        <f>AA104</f>
        <v>4</v>
      </c>
      <c r="AC104" s="129">
        <v>120</v>
      </c>
      <c r="AD104" s="129"/>
      <c r="AE104" s="129"/>
      <c r="AF104" s="129"/>
      <c r="AG104" s="85">
        <f>IF(AB104="","",IF(OR(AB104=$AG$88,AB104=$AI$88,AB104=$AG$86),V104+2,AB104+2))</f>
        <v>6</v>
      </c>
      <c r="AH104" s="86">
        <f>AG104</f>
        <v>6</v>
      </c>
      <c r="AI104" s="129">
        <v>120</v>
      </c>
      <c r="AJ104" s="129"/>
      <c r="AK104" s="129"/>
      <c r="AL104" s="129"/>
      <c r="AM104" s="85">
        <v>8</v>
      </c>
      <c r="AN104" s="86"/>
      <c r="AO104" s="55"/>
      <c r="AP104" s="55"/>
      <c r="AQ104" s="55"/>
      <c r="AR104" s="55"/>
      <c r="AS104" s="56"/>
    </row>
    <row r="105" spans="2:45" x14ac:dyDescent="0.2">
      <c r="B105" s="74"/>
      <c r="C105" s="75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157" t="str">
        <f>IF(OR(P104=$AG$88,P104=$AI$88,P104=$AG$86),K104+Q104,"")</f>
        <v/>
      </c>
      <c r="O105" s="157"/>
      <c r="P105" s="157"/>
      <c r="Q105" s="157"/>
      <c r="R105" s="76"/>
      <c r="S105" s="76"/>
      <c r="T105" s="157" t="str">
        <f>IF(OR(V104=$AG$88,V104=$AI$88,V104=$AG$86),Q104+W104,"")</f>
        <v/>
      </c>
      <c r="U105" s="157"/>
      <c r="V105" s="157"/>
      <c r="W105" s="157"/>
      <c r="X105" s="76"/>
      <c r="Y105" s="76"/>
      <c r="Z105" s="157" t="str">
        <f>IF(OR(AB104=$AG$88,AB104=$AI$88,AB104=$AG$86),W104+AC104,"")</f>
        <v/>
      </c>
      <c r="AA105" s="157"/>
      <c r="AB105" s="157"/>
      <c r="AC105" s="157"/>
      <c r="AD105" s="83"/>
      <c r="AE105" s="83"/>
      <c r="AF105" s="157" t="str">
        <f>IF(OR(AH104=$AG$88,AH104=$AI$88,AH104=$AG$86),AC104+AI104,"")</f>
        <v/>
      </c>
      <c r="AG105" s="157"/>
      <c r="AH105" s="157"/>
      <c r="AI105" s="157"/>
      <c r="AJ105" s="83"/>
      <c r="AK105" s="83"/>
      <c r="AL105" s="84"/>
      <c r="AM105" s="84"/>
      <c r="AN105" s="84"/>
      <c r="AO105" s="16"/>
      <c r="AP105" s="16"/>
    </row>
    <row r="106" spans="2:45" x14ac:dyDescent="0.2">
      <c r="B106" s="74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1"/>
      <c r="AO106" s="1"/>
      <c r="AP106" s="16"/>
    </row>
    <row r="107" spans="2:45" x14ac:dyDescent="0.2">
      <c r="B107" s="74"/>
      <c r="C107" s="194" t="str">
        <f>IF(OR(D108=$AG$88,D108=$AI$88,D108=$AG$86),AI96+E108,"")</f>
        <v/>
      </c>
      <c r="D107" s="194"/>
      <c r="E107" s="194"/>
      <c r="F107" s="76"/>
      <c r="G107" s="76"/>
      <c r="H107" s="157"/>
      <c r="I107" s="157"/>
      <c r="J107" s="157"/>
      <c r="K107" s="157"/>
      <c r="L107" s="76"/>
      <c r="M107" s="76"/>
      <c r="N107" s="157" t="str">
        <f>IF(OR(J108=$AG$88,J108=$AI$88,J108=$AG$86),K108+#REF!,"")</f>
        <v/>
      </c>
      <c r="O107" s="157"/>
      <c r="P107" s="157"/>
      <c r="Q107" s="157"/>
      <c r="R107" s="76"/>
      <c r="S107" s="76"/>
      <c r="T107" s="157" t="str">
        <f>IF(OR(V108=$AG$88,V108=$AI$88,V108=$AG$86),#REF!+W108,"")</f>
        <v/>
      </c>
      <c r="U107" s="157"/>
      <c r="V107" s="157"/>
      <c r="W107" s="157"/>
      <c r="X107" s="76"/>
      <c r="Y107" s="76"/>
      <c r="Z107" s="157" t="str">
        <f>IF(OR(AB108=$AG$88,AB108=$AI$88,AB108=$AG$86),W108+AC108,"")</f>
        <v/>
      </c>
      <c r="AA107" s="157"/>
      <c r="AB107" s="157"/>
      <c r="AC107" s="157"/>
      <c r="AD107" s="83"/>
      <c r="AE107" s="83"/>
      <c r="AF107" s="157" t="str">
        <f>IF(OR(AH108=$AG$88,AH108=$AI$88,AH108=$AG$86),AC108+AI108,"")</f>
        <v/>
      </c>
      <c r="AG107" s="157"/>
      <c r="AH107" s="157"/>
      <c r="AI107" s="157"/>
      <c r="AJ107" s="83"/>
      <c r="AK107" s="83"/>
      <c r="AL107" s="83"/>
      <c r="AM107" s="83"/>
      <c r="AN107" s="16"/>
      <c r="AO107" s="16"/>
      <c r="AP107" s="16"/>
    </row>
    <row r="108" spans="2:45" ht="9" customHeight="1" x14ac:dyDescent="0.2">
      <c r="B108" s="74"/>
      <c r="C108" s="74"/>
      <c r="D108" s="86">
        <v>7</v>
      </c>
      <c r="E108" s="129">
        <v>110</v>
      </c>
      <c r="F108" s="129"/>
      <c r="G108" s="129"/>
      <c r="H108" s="129"/>
      <c r="I108" s="85"/>
      <c r="J108" s="86">
        <v>9</v>
      </c>
      <c r="K108" s="129">
        <v>15</v>
      </c>
      <c r="L108" s="129"/>
      <c r="M108" s="129"/>
      <c r="N108" s="129"/>
      <c r="O108" s="85"/>
      <c r="P108" s="86" t="s">
        <v>114</v>
      </c>
      <c r="Q108" s="129">
        <v>5</v>
      </c>
      <c r="R108" s="129"/>
      <c r="S108" s="129"/>
      <c r="T108" s="129"/>
      <c r="U108" s="85"/>
      <c r="V108" s="109" t="s">
        <v>154</v>
      </c>
      <c r="W108" s="214" t="s">
        <v>156</v>
      </c>
      <c r="X108" s="214"/>
      <c r="Y108" s="214"/>
      <c r="Z108" s="214"/>
      <c r="AA108" s="110" t="s">
        <v>155</v>
      </c>
      <c r="AB108" s="86"/>
      <c r="AC108" s="129"/>
      <c r="AD108" s="129"/>
      <c r="AE108" s="129"/>
      <c r="AF108" s="129"/>
      <c r="AG108" s="85" t="str">
        <f>IF(AB108="","",IF(OR(AB108=$AG$88,AB108=$AI$88,AB108=$AG$86),V108+2,AB108+2))</f>
        <v/>
      </c>
      <c r="AH108" s="86" t="str">
        <f>AG108</f>
        <v/>
      </c>
      <c r="AI108" s="129"/>
      <c r="AJ108" s="129"/>
      <c r="AK108" s="129"/>
      <c r="AL108" s="129"/>
      <c r="AM108" s="85" t="str">
        <f>IF(AH108="","",IF(OR(AH108=$AG$88,AH108=$AI$88,AH108=$AG$86),AB108+2,AH108+2))</f>
        <v/>
      </c>
      <c r="AN108" s="86" t="str">
        <f>IF(OR(D120=$AG$88,D120=$AI$88,D120=$AG$86),D120,"")</f>
        <v/>
      </c>
      <c r="AO108" s="16"/>
      <c r="AP108" s="16"/>
    </row>
    <row r="109" spans="2:45" ht="4.5" customHeight="1" x14ac:dyDescent="0.2">
      <c r="B109" s="74"/>
      <c r="C109" s="79"/>
      <c r="D109" s="100" t="str">
        <f>D111</f>
        <v>54 E4 R260</v>
      </c>
      <c r="E109" s="100" t="str">
        <f>D111</f>
        <v>54 E4 R260</v>
      </c>
      <c r="F109" s="100" t="str">
        <f>D111</f>
        <v>54 E4 R260</v>
      </c>
      <c r="G109" s="100" t="str">
        <f>D111</f>
        <v>54 E4 R260</v>
      </c>
      <c r="H109" s="100" t="str">
        <f>D111</f>
        <v>54 E4 R260</v>
      </c>
      <c r="I109" s="103" t="str">
        <f>D111</f>
        <v>54 E4 R260</v>
      </c>
      <c r="J109" s="100" t="str">
        <f>J111</f>
        <v>49 E5 R260</v>
      </c>
      <c r="K109" s="100" t="str">
        <f>J111</f>
        <v>49 E5 R260</v>
      </c>
      <c r="L109" s="100" t="str">
        <f>J111</f>
        <v>49 E5 R260</v>
      </c>
      <c r="M109" s="100" t="str">
        <f>J111</f>
        <v>49 E5 R260</v>
      </c>
      <c r="N109" s="100" t="str">
        <f>J111</f>
        <v>49 E5 R260</v>
      </c>
      <c r="O109" s="103" t="str">
        <f>J111</f>
        <v>49 E5 R260</v>
      </c>
      <c r="P109" s="100" t="str">
        <f>P111</f>
        <v>54 E4 R260</v>
      </c>
      <c r="Q109" s="100" t="str">
        <f>P111</f>
        <v>54 E4 R260</v>
      </c>
      <c r="R109" s="100" t="str">
        <f>P111</f>
        <v>54 E4 R260</v>
      </c>
      <c r="S109" s="100" t="str">
        <f>P111</f>
        <v>54 E4 R260</v>
      </c>
      <c r="T109" s="100" t="str">
        <f>P111</f>
        <v>54 E4 R260</v>
      </c>
      <c r="U109" s="103" t="str">
        <f>P111</f>
        <v>54 E4 R260</v>
      </c>
      <c r="V109" s="111">
        <f>V111</f>
        <v>0</v>
      </c>
      <c r="W109" s="111">
        <f>V111</f>
        <v>0</v>
      </c>
      <c r="X109" s="111">
        <f>V111</f>
        <v>0</v>
      </c>
      <c r="Y109" s="111">
        <f>V111</f>
        <v>0</v>
      </c>
      <c r="Z109" s="111">
        <f>V111</f>
        <v>0</v>
      </c>
      <c r="AA109" s="112">
        <f>V111</f>
        <v>0</v>
      </c>
      <c r="AB109" s="90">
        <f>AB111</f>
        <v>0</v>
      </c>
      <c r="AC109" s="90">
        <f>AB111</f>
        <v>0</v>
      </c>
      <c r="AD109" s="90">
        <f>AB111</f>
        <v>0</v>
      </c>
      <c r="AE109" s="90">
        <f>AB111</f>
        <v>0</v>
      </c>
      <c r="AF109" s="90">
        <f>AB111</f>
        <v>0</v>
      </c>
      <c r="AG109" s="90">
        <f>AB111</f>
        <v>0</v>
      </c>
      <c r="AH109" s="90">
        <f>AH111</f>
        <v>0</v>
      </c>
      <c r="AI109" s="90">
        <f>AH111</f>
        <v>0</v>
      </c>
      <c r="AJ109" s="90">
        <f>AH111</f>
        <v>0</v>
      </c>
      <c r="AK109" s="90">
        <f>AH111</f>
        <v>0</v>
      </c>
      <c r="AL109" s="90">
        <f>AH111</f>
        <v>0</v>
      </c>
      <c r="AM109" s="90">
        <f>AH111</f>
        <v>0</v>
      </c>
      <c r="AN109" s="1"/>
      <c r="AO109" s="16"/>
      <c r="AP109" s="16"/>
    </row>
    <row r="110" spans="2:45" ht="4.5" customHeight="1" x14ac:dyDescent="0.2">
      <c r="B110" s="74"/>
      <c r="C110" s="79"/>
      <c r="D110" s="90" t="str">
        <f>D111</f>
        <v>54 E4 R260</v>
      </c>
      <c r="E110" s="90"/>
      <c r="F110" s="90"/>
      <c r="G110" s="90"/>
      <c r="H110" s="90"/>
      <c r="I110" s="104" t="str">
        <f>D111</f>
        <v>54 E4 R260</v>
      </c>
      <c r="J110" s="90" t="str">
        <f>J111</f>
        <v>49 E5 R260</v>
      </c>
      <c r="K110" s="90"/>
      <c r="L110" s="90"/>
      <c r="M110" s="90"/>
      <c r="N110" s="90"/>
      <c r="O110" s="104" t="str">
        <f>J111</f>
        <v>49 E5 R260</v>
      </c>
      <c r="P110" s="90" t="str">
        <f>P111</f>
        <v>54 E4 R260</v>
      </c>
      <c r="Q110" s="90"/>
      <c r="R110" s="90"/>
      <c r="S110" s="90"/>
      <c r="T110" s="90"/>
      <c r="U110" s="104" t="str">
        <f>P111</f>
        <v>54 E4 R260</v>
      </c>
      <c r="V110" s="113">
        <f>V111</f>
        <v>0</v>
      </c>
      <c r="W110" s="113"/>
      <c r="X110" s="113"/>
      <c r="Y110" s="113"/>
      <c r="Z110" s="113"/>
      <c r="AA110" s="114">
        <f>V111</f>
        <v>0</v>
      </c>
      <c r="AB110" s="90">
        <f>AB111</f>
        <v>0</v>
      </c>
      <c r="AC110" s="90"/>
      <c r="AD110" s="90"/>
      <c r="AE110" s="90"/>
      <c r="AF110" s="90"/>
      <c r="AG110" s="90">
        <f>AB111</f>
        <v>0</v>
      </c>
      <c r="AH110" s="107">
        <f>AH111</f>
        <v>0</v>
      </c>
      <c r="AI110" s="90"/>
      <c r="AJ110" s="90"/>
      <c r="AK110" s="90"/>
      <c r="AL110" s="90"/>
      <c r="AM110" s="90">
        <f>AH111</f>
        <v>0</v>
      </c>
      <c r="AN110" s="1"/>
      <c r="AO110" s="16"/>
      <c r="AP110" s="16"/>
    </row>
    <row r="111" spans="2:45" s="57" customFormat="1" ht="12" customHeight="1" x14ac:dyDescent="0.2">
      <c r="B111" s="80"/>
      <c r="C111" s="80"/>
      <c r="D111" s="172" t="s">
        <v>149</v>
      </c>
      <c r="E111" s="172"/>
      <c r="F111" s="172"/>
      <c r="G111" s="172"/>
      <c r="H111" s="172"/>
      <c r="I111" s="172"/>
      <c r="J111" s="172" t="s">
        <v>143</v>
      </c>
      <c r="K111" s="172"/>
      <c r="L111" s="172"/>
      <c r="M111" s="172"/>
      <c r="N111" s="172"/>
      <c r="O111" s="172"/>
      <c r="P111" s="172" t="s">
        <v>149</v>
      </c>
      <c r="Q111" s="172"/>
      <c r="R111" s="172"/>
      <c r="S111" s="172"/>
      <c r="T111" s="172"/>
      <c r="U111" s="172"/>
      <c r="V111" s="195"/>
      <c r="W111" s="195"/>
      <c r="X111" s="195"/>
      <c r="Y111" s="195"/>
      <c r="Z111" s="195"/>
      <c r="AA111" s="195"/>
      <c r="AB111" s="172"/>
      <c r="AC111" s="172"/>
      <c r="AD111" s="172"/>
      <c r="AE111" s="172"/>
      <c r="AF111" s="172"/>
      <c r="AG111" s="172"/>
      <c r="AH111" s="172"/>
      <c r="AI111" s="172"/>
      <c r="AJ111" s="172"/>
      <c r="AK111" s="172"/>
      <c r="AL111" s="172"/>
      <c r="AM111" s="172"/>
      <c r="AN111" s="81"/>
      <c r="AO111" s="82"/>
      <c r="AP111" s="82"/>
    </row>
    <row r="112" spans="2:45" s="57" customFormat="1" ht="4.5" customHeight="1" x14ac:dyDescent="0.2">
      <c r="B112" s="80"/>
      <c r="C112" s="80"/>
      <c r="D112" s="105"/>
      <c r="E112" s="105"/>
      <c r="F112" s="105"/>
      <c r="G112" s="105"/>
      <c r="H112" s="105"/>
      <c r="I112" s="105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15"/>
      <c r="W112" s="115"/>
      <c r="X112" s="115"/>
      <c r="Y112" s="115"/>
      <c r="Z112" s="115"/>
      <c r="AA112" s="115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81"/>
      <c r="AO112" s="82"/>
      <c r="AP112" s="82"/>
    </row>
    <row r="113" spans="2:51" s="57" customFormat="1" ht="12" customHeight="1" x14ac:dyDescent="0.2">
      <c r="B113" s="80"/>
      <c r="C113" s="80"/>
      <c r="D113" s="172" t="s">
        <v>149</v>
      </c>
      <c r="E113" s="172"/>
      <c r="F113" s="172"/>
      <c r="G113" s="172"/>
      <c r="H113" s="172"/>
      <c r="I113" s="172"/>
      <c r="J113" s="172" t="s">
        <v>143</v>
      </c>
      <c r="K113" s="172"/>
      <c r="L113" s="172"/>
      <c r="M113" s="172"/>
      <c r="N113" s="172"/>
      <c r="O113" s="172"/>
      <c r="P113" s="172" t="s">
        <v>149</v>
      </c>
      <c r="Q113" s="172"/>
      <c r="R113" s="172"/>
      <c r="S113" s="172"/>
      <c r="T113" s="172"/>
      <c r="U113" s="172"/>
      <c r="V113" s="195" t="str">
        <f>IF(V111="","",V111)</f>
        <v/>
      </c>
      <c r="W113" s="195"/>
      <c r="X113" s="195"/>
      <c r="Y113" s="195"/>
      <c r="Z113" s="195"/>
      <c r="AA113" s="195"/>
      <c r="AB113" s="172"/>
      <c r="AC113" s="172"/>
      <c r="AD113" s="172"/>
      <c r="AE113" s="172"/>
      <c r="AF113" s="172"/>
      <c r="AG113" s="172"/>
      <c r="AH113" s="172"/>
      <c r="AI113" s="172"/>
      <c r="AJ113" s="172"/>
      <c r="AK113" s="172"/>
      <c r="AL113" s="172"/>
      <c r="AM113" s="172"/>
      <c r="AN113" s="81"/>
      <c r="AO113" s="82"/>
      <c r="AP113" s="82"/>
    </row>
    <row r="114" spans="2:51" ht="4.5" customHeight="1" x14ac:dyDescent="0.2">
      <c r="B114" s="74"/>
      <c r="C114" s="79"/>
      <c r="D114" s="102">
        <f>IF(OR(D116=$AG$88,D116=$AI$88),1,IF(D113="",0,2))</f>
        <v>2</v>
      </c>
      <c r="E114" s="100" t="str">
        <f>D113</f>
        <v>54 E4 R260</v>
      </c>
      <c r="F114" s="100" t="str">
        <f>D113</f>
        <v>54 E4 R260</v>
      </c>
      <c r="G114" s="100" t="str">
        <f>D113</f>
        <v>54 E4 R260</v>
      </c>
      <c r="H114" s="100" t="str">
        <f>D113</f>
        <v>54 E4 R260</v>
      </c>
      <c r="I114" s="101" t="str">
        <f>D113</f>
        <v>54 E4 R260</v>
      </c>
      <c r="J114" s="102">
        <f>IF(OR(J116=$AG$88,J116=$AI$88),1,IF(J113="",0,2))</f>
        <v>2</v>
      </c>
      <c r="K114" s="100" t="str">
        <f>J113</f>
        <v>49 E5 R260</v>
      </c>
      <c r="L114" s="100" t="str">
        <f>J113</f>
        <v>49 E5 R260</v>
      </c>
      <c r="M114" s="100" t="str">
        <f>J113</f>
        <v>49 E5 R260</v>
      </c>
      <c r="N114" s="100" t="str">
        <f>J113</f>
        <v>49 E5 R260</v>
      </c>
      <c r="O114" s="101" t="str">
        <f>J113</f>
        <v>49 E5 R260</v>
      </c>
      <c r="P114" s="102">
        <f>IF(OR(P116=$AG$88,P116=$AI$88),1,IF(P113="",0,2))</f>
        <v>2</v>
      </c>
      <c r="Q114" s="100" t="str">
        <f>P113</f>
        <v>54 E4 R260</v>
      </c>
      <c r="R114" s="100" t="str">
        <f>P113</f>
        <v>54 E4 R260</v>
      </c>
      <c r="S114" s="100" t="str">
        <f>P113</f>
        <v>54 E4 R260</v>
      </c>
      <c r="T114" s="100" t="str">
        <f>P113</f>
        <v>54 E4 R260</v>
      </c>
      <c r="U114" s="101" t="str">
        <f>P113</f>
        <v>54 E4 R260</v>
      </c>
      <c r="V114" s="111">
        <f>IF(OR(V116=$AG$89,V116=$AI$89),1,IF(V113="",0,2))</f>
        <v>0</v>
      </c>
      <c r="W114" s="111" t="str">
        <f>V113</f>
        <v/>
      </c>
      <c r="X114" s="111" t="str">
        <f>V113</f>
        <v/>
      </c>
      <c r="Y114" s="111" t="str">
        <f>V113</f>
        <v/>
      </c>
      <c r="Z114" s="111" t="str">
        <f>V113</f>
        <v/>
      </c>
      <c r="AA114" s="112" t="str">
        <f>V113</f>
        <v/>
      </c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6"/>
      <c r="AP114" s="16"/>
    </row>
    <row r="115" spans="2:51" ht="4.5" customHeight="1" x14ac:dyDescent="0.2">
      <c r="B115" s="74"/>
      <c r="C115" s="79"/>
      <c r="D115" s="90" t="str">
        <f>D113</f>
        <v>54 E4 R260</v>
      </c>
      <c r="E115" s="90"/>
      <c r="F115" s="90"/>
      <c r="G115" s="90"/>
      <c r="H115" s="90"/>
      <c r="I115" s="91" t="str">
        <f>D113</f>
        <v>54 E4 R260</v>
      </c>
      <c r="J115" s="90" t="str">
        <f>J113</f>
        <v>49 E5 R260</v>
      </c>
      <c r="K115" s="90"/>
      <c r="L115" s="90"/>
      <c r="M115" s="90"/>
      <c r="N115" s="90"/>
      <c r="O115" s="91" t="str">
        <f>J113</f>
        <v>49 E5 R260</v>
      </c>
      <c r="P115" s="90" t="str">
        <f>P113</f>
        <v>54 E4 R260</v>
      </c>
      <c r="Q115" s="90"/>
      <c r="R115" s="90"/>
      <c r="S115" s="90"/>
      <c r="T115" s="90"/>
      <c r="U115" s="91" t="str">
        <f>P113</f>
        <v>54 E4 R260</v>
      </c>
      <c r="V115" s="116" t="str">
        <f>V113</f>
        <v/>
      </c>
      <c r="W115" s="116"/>
      <c r="X115" s="116"/>
      <c r="Y115" s="116"/>
      <c r="Z115" s="116"/>
      <c r="AA115" s="117" t="str">
        <f>V113</f>
        <v/>
      </c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6"/>
      <c r="AP115" s="16"/>
    </row>
    <row r="116" spans="2:51" ht="9" customHeight="1" x14ac:dyDescent="0.2">
      <c r="B116" s="74"/>
      <c r="C116" s="74"/>
      <c r="D116" s="86">
        <v>8</v>
      </c>
      <c r="E116" s="129">
        <f>IF(E108="","",E108)</f>
        <v>110</v>
      </c>
      <c r="F116" s="129"/>
      <c r="G116" s="129"/>
      <c r="H116" s="129"/>
      <c r="I116" s="85"/>
      <c r="J116" s="86">
        <v>10</v>
      </c>
      <c r="K116" s="129">
        <f>IF(K108="","",K108)</f>
        <v>15</v>
      </c>
      <c r="L116" s="129"/>
      <c r="M116" s="129"/>
      <c r="N116" s="129"/>
      <c r="O116" s="85"/>
      <c r="P116" s="86" t="s">
        <v>114</v>
      </c>
      <c r="Q116" s="129">
        <f>IF(Q108="","",Q108)</f>
        <v>5</v>
      </c>
      <c r="R116" s="129"/>
      <c r="S116" s="129"/>
      <c r="T116" s="129"/>
      <c r="U116" s="85"/>
      <c r="V116" s="109" t="s">
        <v>154</v>
      </c>
      <c r="W116" s="196" t="s">
        <v>157</v>
      </c>
      <c r="X116" s="196"/>
      <c r="Y116" s="196"/>
      <c r="Z116" s="196"/>
      <c r="AA116" s="110" t="s">
        <v>155</v>
      </c>
      <c r="AB116" s="86"/>
      <c r="AC116" s="129"/>
      <c r="AD116" s="129"/>
      <c r="AE116" s="129"/>
      <c r="AF116" s="129"/>
      <c r="AG116" s="85"/>
      <c r="AH116" s="86"/>
      <c r="AI116" s="129"/>
      <c r="AJ116" s="129"/>
      <c r="AK116" s="129"/>
      <c r="AL116" s="129"/>
      <c r="AM116" s="85"/>
      <c r="AN116" s="78"/>
      <c r="AO116" s="16"/>
      <c r="AP116" s="16"/>
    </row>
    <row r="117" spans="2:51" x14ac:dyDescent="0.2">
      <c r="B117" s="74"/>
      <c r="C117" s="194" t="str">
        <f>IF(OR(D116=$AG$88,D116=$AI$88,D116=$AG$86),AI104+E116,"")</f>
        <v/>
      </c>
      <c r="D117" s="194"/>
      <c r="E117" s="194"/>
      <c r="F117" s="76"/>
      <c r="G117" s="76"/>
      <c r="H117" s="157"/>
      <c r="I117" s="157"/>
      <c r="J117" s="157"/>
      <c r="K117" s="157"/>
      <c r="L117" s="76"/>
      <c r="M117" s="76"/>
      <c r="N117" s="157"/>
      <c r="O117" s="157"/>
      <c r="P117" s="157"/>
      <c r="Q117" s="157"/>
      <c r="R117" s="76"/>
      <c r="S117" s="76"/>
      <c r="T117" s="157" t="str">
        <f>IF(OR(V116=$AG$88,V116=$AI$88,V116=$AG$86),#REF!+W116,"")</f>
        <v/>
      </c>
      <c r="U117" s="157"/>
      <c r="V117" s="157"/>
      <c r="W117" s="157"/>
      <c r="X117" s="76"/>
      <c r="Y117" s="76"/>
      <c r="Z117" s="157" t="str">
        <f>IF(OR(AB116=$AG$88,AB116=$AI$88,AB116=$AG$86),W116+AC116,"")</f>
        <v/>
      </c>
      <c r="AA117" s="157"/>
      <c r="AB117" s="157"/>
      <c r="AC117" s="157"/>
      <c r="AD117" s="83"/>
      <c r="AE117" s="83"/>
      <c r="AF117" s="157" t="str">
        <f>IF(OR(AH116=$AG$88,AH116=$AI$88,AH116=$AG$86),AC116+AI116,"")</f>
        <v/>
      </c>
      <c r="AG117" s="157"/>
      <c r="AH117" s="157"/>
      <c r="AI117" s="157"/>
      <c r="AJ117" s="83"/>
      <c r="AK117" s="83"/>
      <c r="AL117" s="83"/>
      <c r="AM117" s="83"/>
      <c r="AN117" s="1"/>
      <c r="AO117" s="16"/>
      <c r="AP117" s="16"/>
    </row>
    <row r="118" spans="2:51" x14ac:dyDescent="0.2">
      <c r="B118" s="74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1"/>
      <c r="AO118" s="1"/>
      <c r="AP118" s="16"/>
    </row>
    <row r="119" spans="2:51" x14ac:dyDescent="0.2"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</row>
    <row r="120" spans="2:51" ht="9" customHeight="1" x14ac:dyDescent="0.2"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</row>
    <row r="121" spans="2:51" ht="4.5" customHeight="1" x14ac:dyDescent="0.2"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</row>
    <row r="122" spans="2:51" ht="4.5" customHeight="1" x14ac:dyDescent="0.2"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</row>
    <row r="123" spans="2:51" s="57" customFormat="1" ht="12" customHeight="1" x14ac:dyDescent="0.2"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</row>
    <row r="124" spans="2:51" s="57" customFormat="1" ht="4.5" customHeight="1" x14ac:dyDescent="0.2"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</row>
    <row r="125" spans="2:51" s="57" customFormat="1" ht="12" customHeight="1" x14ac:dyDescent="0.2"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</row>
    <row r="126" spans="2:51" ht="4.5" customHeight="1" x14ac:dyDescent="0.2"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</row>
    <row r="127" spans="2:51" ht="4.5" customHeight="1" x14ac:dyDescent="0.2"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</row>
    <row r="128" spans="2:51" ht="9" customHeight="1" x14ac:dyDescent="0.2"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</row>
    <row r="129" spans="2:51" x14ac:dyDescent="0.2"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</row>
    <row r="130" spans="2:51" x14ac:dyDescent="0.2"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</row>
    <row r="131" spans="2:51" x14ac:dyDescent="0.2"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</row>
    <row r="132" spans="2:51" ht="9" customHeight="1" x14ac:dyDescent="0.2"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  <c r="AN132" s="74"/>
      <c r="AO132" s="74"/>
      <c r="AP132" s="74"/>
      <c r="AQ132" s="74"/>
      <c r="AR132" s="74"/>
      <c r="AS132" s="74"/>
      <c r="AT132" s="74"/>
      <c r="AU132" s="74"/>
      <c r="AV132" s="74"/>
      <c r="AW132" s="74"/>
      <c r="AX132" s="74"/>
      <c r="AY132" s="74"/>
    </row>
    <row r="133" spans="2:51" ht="4.5" customHeight="1" x14ac:dyDescent="0.2"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</row>
    <row r="134" spans="2:51" ht="4.5" customHeight="1" x14ac:dyDescent="0.2"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4"/>
      <c r="AX134" s="74"/>
      <c r="AY134" s="74"/>
    </row>
    <row r="135" spans="2:51" s="57" customFormat="1" ht="12" customHeight="1" x14ac:dyDescent="0.2"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</row>
    <row r="136" spans="2:51" s="57" customFormat="1" ht="4.5" customHeight="1" x14ac:dyDescent="0.2"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</row>
    <row r="137" spans="2:51" s="57" customFormat="1" ht="12" customHeight="1" x14ac:dyDescent="0.2"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</row>
    <row r="138" spans="2:51" ht="4.5" customHeight="1" x14ac:dyDescent="0.2"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</row>
    <row r="139" spans="2:51" ht="4.5" customHeight="1" x14ac:dyDescent="0.2"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</row>
    <row r="140" spans="2:51" ht="9" customHeight="1" x14ac:dyDescent="0.2"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</row>
    <row r="141" spans="2:51" x14ac:dyDescent="0.2"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</row>
    <row r="142" spans="2:51" x14ac:dyDescent="0.2"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</row>
    <row r="143" spans="2:51" x14ac:dyDescent="0.2"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</row>
    <row r="144" spans="2:51" ht="9" customHeight="1" x14ac:dyDescent="0.2"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</row>
    <row r="145" spans="2:51" ht="3.75" customHeight="1" x14ac:dyDescent="0.2"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</row>
    <row r="146" spans="2:51" ht="3.75" customHeight="1" x14ac:dyDescent="0.2"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</row>
    <row r="147" spans="2:51" s="57" customFormat="1" ht="12" customHeight="1" x14ac:dyDescent="0.2"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</row>
    <row r="148" spans="2:51" s="57" customFormat="1" ht="4.5" customHeight="1" x14ac:dyDescent="0.2"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</row>
    <row r="149" spans="2:51" s="57" customFormat="1" ht="12" customHeight="1" x14ac:dyDescent="0.2"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</row>
    <row r="150" spans="2:51" ht="4.5" customHeight="1" x14ac:dyDescent="0.2"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74"/>
      <c r="AS150" s="74"/>
      <c r="AT150" s="74"/>
      <c r="AU150" s="74"/>
      <c r="AV150" s="74"/>
      <c r="AW150" s="74"/>
      <c r="AX150" s="74"/>
      <c r="AY150" s="74"/>
    </row>
    <row r="151" spans="2:51" ht="4.5" customHeight="1" x14ac:dyDescent="0.2"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  <c r="AN151" s="74"/>
      <c r="AO151" s="74"/>
      <c r="AP151" s="74"/>
      <c r="AQ151" s="74"/>
      <c r="AR151" s="74"/>
      <c r="AS151" s="74"/>
      <c r="AT151" s="74"/>
      <c r="AU151" s="74"/>
      <c r="AV151" s="74"/>
      <c r="AW151" s="74"/>
      <c r="AX151" s="74"/>
      <c r="AY151" s="74"/>
    </row>
    <row r="152" spans="2:51" ht="9" customHeight="1" x14ac:dyDescent="0.2"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  <c r="AN152" s="74"/>
      <c r="AO152" s="74"/>
      <c r="AP152" s="74"/>
      <c r="AQ152" s="74"/>
      <c r="AR152" s="74"/>
      <c r="AS152" s="74"/>
      <c r="AT152" s="74"/>
      <c r="AU152" s="74"/>
      <c r="AV152" s="74"/>
      <c r="AW152" s="74"/>
      <c r="AX152" s="74"/>
      <c r="AY152" s="74"/>
    </row>
    <row r="153" spans="2:51" x14ac:dyDescent="0.2"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  <c r="AN153" s="74"/>
      <c r="AO153" s="74"/>
      <c r="AP153" s="74"/>
      <c r="AQ153" s="74"/>
      <c r="AR153" s="74"/>
      <c r="AS153" s="74"/>
      <c r="AT153" s="74"/>
      <c r="AU153" s="74"/>
      <c r="AV153" s="74"/>
      <c r="AW153" s="74"/>
      <c r="AX153" s="74"/>
      <c r="AY153" s="74"/>
    </row>
    <row r="154" spans="2:51" x14ac:dyDescent="0.2"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</row>
    <row r="155" spans="2:51" x14ac:dyDescent="0.2"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  <c r="AN155" s="74"/>
      <c r="AO155" s="74"/>
      <c r="AP155" s="74"/>
      <c r="AQ155" s="74"/>
      <c r="AR155" s="74"/>
      <c r="AS155" s="74"/>
      <c r="AT155" s="74"/>
      <c r="AU155" s="74"/>
      <c r="AV155" s="74"/>
      <c r="AW155" s="74"/>
      <c r="AX155" s="74"/>
      <c r="AY155" s="74"/>
    </row>
    <row r="156" spans="2:51" ht="9" customHeight="1" x14ac:dyDescent="0.2"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  <c r="AM156" s="74"/>
      <c r="AN156" s="74"/>
      <c r="AO156" s="74"/>
      <c r="AP156" s="74"/>
      <c r="AQ156" s="74"/>
      <c r="AR156" s="74"/>
      <c r="AS156" s="74"/>
      <c r="AT156" s="74"/>
      <c r="AU156" s="74"/>
      <c r="AV156" s="74"/>
      <c r="AW156" s="74"/>
      <c r="AX156" s="74"/>
      <c r="AY156" s="74"/>
    </row>
    <row r="157" spans="2:51" ht="4.5" customHeight="1" x14ac:dyDescent="0.2"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4"/>
      <c r="AP157" s="74"/>
      <c r="AQ157" s="74"/>
      <c r="AR157" s="74"/>
      <c r="AS157" s="74"/>
      <c r="AT157" s="74"/>
      <c r="AU157" s="74"/>
      <c r="AV157" s="74"/>
      <c r="AW157" s="74"/>
      <c r="AX157" s="74"/>
      <c r="AY157" s="74"/>
    </row>
    <row r="158" spans="2:51" ht="4.5" customHeight="1" x14ac:dyDescent="0.2"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4"/>
      <c r="AP158" s="74"/>
      <c r="AQ158" s="74"/>
      <c r="AR158" s="74"/>
      <c r="AS158" s="74"/>
      <c r="AT158" s="74"/>
      <c r="AU158" s="74"/>
      <c r="AV158" s="74"/>
      <c r="AW158" s="74"/>
      <c r="AX158" s="74"/>
      <c r="AY158" s="74"/>
    </row>
    <row r="159" spans="2:51" s="57" customFormat="1" ht="12" customHeight="1" x14ac:dyDescent="0.2"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  <c r="AN159" s="74"/>
      <c r="AO159" s="74"/>
      <c r="AP159" s="74"/>
      <c r="AQ159" s="74"/>
      <c r="AR159" s="74"/>
      <c r="AS159" s="74"/>
      <c r="AT159" s="74"/>
      <c r="AU159" s="74"/>
      <c r="AV159" s="74"/>
      <c r="AW159" s="74"/>
      <c r="AX159" s="74"/>
      <c r="AY159" s="74"/>
    </row>
    <row r="160" spans="2:51" s="57" customFormat="1" ht="4.5" customHeight="1" x14ac:dyDescent="0.2"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  <c r="AM160" s="74"/>
      <c r="AN160" s="74"/>
      <c r="AO160" s="74"/>
      <c r="AP160" s="74"/>
      <c r="AQ160" s="74"/>
      <c r="AR160" s="74"/>
      <c r="AS160" s="74"/>
      <c r="AT160" s="74"/>
      <c r="AU160" s="74"/>
      <c r="AV160" s="74"/>
      <c r="AW160" s="74"/>
      <c r="AX160" s="74"/>
      <c r="AY160" s="74"/>
    </row>
    <row r="161" spans="2:51" s="57" customFormat="1" ht="12" customHeight="1" x14ac:dyDescent="0.2"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  <c r="AN161" s="74"/>
      <c r="AO161" s="74"/>
      <c r="AP161" s="74"/>
      <c r="AQ161" s="74"/>
      <c r="AR161" s="74"/>
      <c r="AS161" s="74"/>
      <c r="AT161" s="74"/>
      <c r="AU161" s="74"/>
      <c r="AV161" s="74"/>
      <c r="AW161" s="74"/>
      <c r="AX161" s="74"/>
      <c r="AY161" s="74"/>
    </row>
    <row r="162" spans="2:51" ht="4.5" customHeight="1" x14ac:dyDescent="0.2"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  <c r="AM162" s="74"/>
      <c r="AN162" s="74"/>
      <c r="AO162" s="74"/>
      <c r="AP162" s="74"/>
      <c r="AQ162" s="74"/>
      <c r="AR162" s="74"/>
      <c r="AS162" s="74"/>
      <c r="AT162" s="74"/>
      <c r="AU162" s="74"/>
      <c r="AV162" s="74"/>
      <c r="AW162" s="74"/>
      <c r="AX162" s="74"/>
      <c r="AY162" s="74"/>
    </row>
    <row r="163" spans="2:51" ht="4.5" customHeight="1" x14ac:dyDescent="0.2"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  <c r="AN163" s="74"/>
      <c r="AO163" s="74"/>
      <c r="AP163" s="74"/>
      <c r="AQ163" s="74"/>
      <c r="AR163" s="74"/>
      <c r="AS163" s="74"/>
      <c r="AT163" s="74"/>
      <c r="AU163" s="74"/>
      <c r="AV163" s="74"/>
      <c r="AW163" s="74"/>
      <c r="AX163" s="74"/>
      <c r="AY163" s="74"/>
    </row>
    <row r="164" spans="2:51" ht="9" customHeight="1" x14ac:dyDescent="0.2"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  <c r="AN164" s="74"/>
      <c r="AO164" s="74"/>
      <c r="AP164" s="74"/>
      <c r="AQ164" s="74"/>
      <c r="AR164" s="74"/>
      <c r="AS164" s="74"/>
      <c r="AT164" s="74"/>
      <c r="AU164" s="74"/>
      <c r="AV164" s="74"/>
      <c r="AW164" s="74"/>
      <c r="AX164" s="74"/>
      <c r="AY164" s="74"/>
    </row>
    <row r="165" spans="2:51" x14ac:dyDescent="0.2"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4"/>
      <c r="AP165" s="74"/>
      <c r="AQ165" s="74"/>
      <c r="AR165" s="74"/>
      <c r="AS165" s="74"/>
      <c r="AT165" s="74"/>
      <c r="AU165" s="74"/>
      <c r="AV165" s="74"/>
      <c r="AW165" s="74"/>
      <c r="AX165" s="74"/>
      <c r="AY165" s="74"/>
    </row>
    <row r="166" spans="2:51" x14ac:dyDescent="0.2"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</row>
    <row r="167" spans="2:51" x14ac:dyDescent="0.2"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</row>
  </sheetData>
  <sheetProtection formatCells="0"/>
  <protectedRanges>
    <protectedRange sqref="J21:P29 J7:P19" name="Bereich1"/>
    <protectedRange sqref="L30:P30 Q31:R31 AF7:AP31" name="Bereich2"/>
    <protectedRange sqref="B33" name="Bereich3"/>
    <protectedRange sqref="AI34:AO37" name="Bereich4"/>
    <protectedRange sqref="I71:P71" name="Bereich5"/>
    <protectedRange sqref="I69:P70" name="Bereich5_1"/>
    <protectedRange sqref="B60 F61:F62" name="Bereich5_2"/>
  </protectedRanges>
  <mergeCells count="378">
    <mergeCell ref="K116:N116"/>
    <mergeCell ref="Q108:T108"/>
    <mergeCell ref="P111:U111"/>
    <mergeCell ref="P113:U113"/>
    <mergeCell ref="Q116:T116"/>
    <mergeCell ref="AF78:AJ78"/>
    <mergeCell ref="AK75:AP75"/>
    <mergeCell ref="C5:T5"/>
    <mergeCell ref="C16:I16"/>
    <mergeCell ref="C15:I15"/>
    <mergeCell ref="C14:I14"/>
    <mergeCell ref="T77:W77"/>
    <mergeCell ref="B64:AP64"/>
    <mergeCell ref="B63:E63"/>
    <mergeCell ref="W63:AF63"/>
    <mergeCell ref="T68:W68"/>
    <mergeCell ref="Q73:S73"/>
    <mergeCell ref="AC69:AE69"/>
    <mergeCell ref="M66:R66"/>
    <mergeCell ref="G66:L66"/>
    <mergeCell ref="D68:H68"/>
    <mergeCell ref="X68:AB68"/>
    <mergeCell ref="AC68:AE68"/>
    <mergeCell ref="T73:W73"/>
    <mergeCell ref="AF74:AJ74"/>
    <mergeCell ref="I70:P70"/>
    <mergeCell ref="X69:AB69"/>
    <mergeCell ref="AC72:AE72"/>
    <mergeCell ref="AF72:AJ72"/>
    <mergeCell ref="AF71:AJ71"/>
    <mergeCell ref="AK68:AP68"/>
    <mergeCell ref="AH62:AO62"/>
    <mergeCell ref="W61:AF61"/>
    <mergeCell ref="AG61:AP61"/>
    <mergeCell ref="X62:AE62"/>
    <mergeCell ref="X71:AB71"/>
    <mergeCell ref="T72:W72"/>
    <mergeCell ref="AF70:AJ70"/>
    <mergeCell ref="Q69:S69"/>
    <mergeCell ref="W65:Z65"/>
    <mergeCell ref="I68:P68"/>
    <mergeCell ref="AF77:AJ77"/>
    <mergeCell ref="X76:AB76"/>
    <mergeCell ref="AH66:AM66"/>
    <mergeCell ref="AA66:AG66"/>
    <mergeCell ref="B67:AP67"/>
    <mergeCell ref="AC73:AE73"/>
    <mergeCell ref="AF75:AJ75"/>
    <mergeCell ref="D70:H70"/>
    <mergeCell ref="J99:O99"/>
    <mergeCell ref="AC80:AE80"/>
    <mergeCell ref="AK79:AP79"/>
    <mergeCell ref="AC75:AE75"/>
    <mergeCell ref="B75:C75"/>
    <mergeCell ref="B76:C76"/>
    <mergeCell ref="I77:P77"/>
    <mergeCell ref="P82:Y82"/>
    <mergeCell ref="P83:Y83"/>
    <mergeCell ref="D83:O83"/>
    <mergeCell ref="T76:W76"/>
    <mergeCell ref="B79:C79"/>
    <mergeCell ref="X78:AB78"/>
    <mergeCell ref="Q76:S76"/>
    <mergeCell ref="B77:C77"/>
    <mergeCell ref="AC79:AE79"/>
    <mergeCell ref="B1:AP3"/>
    <mergeCell ref="M48:O48"/>
    <mergeCell ref="AJ59:AP59"/>
    <mergeCell ref="AH60:AO60"/>
    <mergeCell ref="AB45:AD45"/>
    <mergeCell ref="B49:K49"/>
    <mergeCell ref="B45:K45"/>
    <mergeCell ref="B48:K48"/>
    <mergeCell ref="B47:K47"/>
    <mergeCell ref="K55:V55"/>
    <mergeCell ref="K57:V57"/>
    <mergeCell ref="S56:V56"/>
    <mergeCell ref="K56:N56"/>
    <mergeCell ref="Q49:AH49"/>
    <mergeCell ref="Q50:AH50"/>
    <mergeCell ref="Q52:AJ52"/>
    <mergeCell ref="Q51:AI51"/>
    <mergeCell ref="Q53:AJ53"/>
    <mergeCell ref="B33:P37"/>
    <mergeCell ref="B46:K46"/>
    <mergeCell ref="Q46:AH46"/>
    <mergeCell ref="AB34:AH34"/>
    <mergeCell ref="O56:R56"/>
    <mergeCell ref="Q48:AH48"/>
    <mergeCell ref="AI96:AL96"/>
    <mergeCell ref="D96:I96"/>
    <mergeCell ref="D88:I88"/>
    <mergeCell ref="AB99:AG99"/>
    <mergeCell ref="N95:Q95"/>
    <mergeCell ref="AC104:AF104"/>
    <mergeCell ref="AB101:AG101"/>
    <mergeCell ref="AH101:AM101"/>
    <mergeCell ref="Q104:T104"/>
    <mergeCell ref="K104:N104"/>
    <mergeCell ref="J101:O101"/>
    <mergeCell ref="T95:W95"/>
    <mergeCell ref="Q96:T96"/>
    <mergeCell ref="Z95:AC95"/>
    <mergeCell ref="AC96:AF96"/>
    <mergeCell ref="V99:AA99"/>
    <mergeCell ref="AF95:AI95"/>
    <mergeCell ref="W108:Z108"/>
    <mergeCell ref="X80:AB80"/>
    <mergeCell ref="D90:I90"/>
    <mergeCell ref="D92:J92"/>
    <mergeCell ref="K96:N96"/>
    <mergeCell ref="AC78:AE78"/>
    <mergeCell ref="T78:W78"/>
    <mergeCell ref="AC108:AF108"/>
    <mergeCell ref="W96:Z96"/>
    <mergeCell ref="P99:U99"/>
    <mergeCell ref="Q78:S78"/>
    <mergeCell ref="N107:Q107"/>
    <mergeCell ref="P101:U101"/>
    <mergeCell ref="K108:N108"/>
    <mergeCell ref="H107:K107"/>
    <mergeCell ref="F104:I104"/>
    <mergeCell ref="D104:E104"/>
    <mergeCell ref="D79:H79"/>
    <mergeCell ref="Q79:S79"/>
    <mergeCell ref="I79:P79"/>
    <mergeCell ref="AF105:AI105"/>
    <mergeCell ref="Q80:W80"/>
    <mergeCell ref="Z105:AC105"/>
    <mergeCell ref="D82:O82"/>
    <mergeCell ref="AF79:AJ79"/>
    <mergeCell ref="AC77:AE77"/>
    <mergeCell ref="X75:AB75"/>
    <mergeCell ref="D78:H78"/>
    <mergeCell ref="X77:AB77"/>
    <mergeCell ref="S65:V65"/>
    <mergeCell ref="AF69:AJ69"/>
    <mergeCell ref="B70:C70"/>
    <mergeCell ref="X70:AB70"/>
    <mergeCell ref="AF73:AJ73"/>
    <mergeCell ref="Q70:S70"/>
    <mergeCell ref="Q72:S72"/>
    <mergeCell ref="T71:W71"/>
    <mergeCell ref="AC70:AE70"/>
    <mergeCell ref="Q75:S75"/>
    <mergeCell ref="I76:P76"/>
    <mergeCell ref="I75:P75"/>
    <mergeCell ref="B72:C72"/>
    <mergeCell ref="D72:H72"/>
    <mergeCell ref="X73:AB73"/>
    <mergeCell ref="AH65:AM65"/>
    <mergeCell ref="AK72:AP72"/>
    <mergeCell ref="AK73:AP73"/>
    <mergeCell ref="B78:C78"/>
    <mergeCell ref="AE55:AP55"/>
    <mergeCell ref="AE56:AP56"/>
    <mergeCell ref="AC71:AE71"/>
    <mergeCell ref="AF68:AJ68"/>
    <mergeCell ref="W66:Z66"/>
    <mergeCell ref="S66:V66"/>
    <mergeCell ref="AA65:AG65"/>
    <mergeCell ref="AG63:AP63"/>
    <mergeCell ref="Y57:AD57"/>
    <mergeCell ref="Q68:S68"/>
    <mergeCell ref="Y56:AD56"/>
    <mergeCell ref="M59:V59"/>
    <mergeCell ref="X60:AE60"/>
    <mergeCell ref="AK69:AP71"/>
    <mergeCell ref="Z59:AF59"/>
    <mergeCell ref="AA43:AF43"/>
    <mergeCell ref="AB41:AD41"/>
    <mergeCell ref="AJ40:AL40"/>
    <mergeCell ref="AG40:AI40"/>
    <mergeCell ref="AG43:AI43"/>
    <mergeCell ref="H41:AA41"/>
    <mergeCell ref="X43:Z43"/>
    <mergeCell ref="AI108:AL108"/>
    <mergeCell ref="W104:Z104"/>
    <mergeCell ref="AF107:AI107"/>
    <mergeCell ref="Z107:AC107"/>
    <mergeCell ref="T79:W79"/>
    <mergeCell ref="X79:AB79"/>
    <mergeCell ref="N62:U62"/>
    <mergeCell ref="Q77:S77"/>
    <mergeCell ref="T74:W74"/>
    <mergeCell ref="T69:W69"/>
    <mergeCell ref="Q74:S74"/>
    <mergeCell ref="AC74:AE74"/>
    <mergeCell ref="T75:W75"/>
    <mergeCell ref="AK74:AP74"/>
    <mergeCell ref="AC76:AE76"/>
    <mergeCell ref="X74:AB74"/>
    <mergeCell ref="AF76:AJ76"/>
    <mergeCell ref="AK76:AP76"/>
    <mergeCell ref="AK77:AP77"/>
    <mergeCell ref="AK78:AP78"/>
    <mergeCell ref="C117:E117"/>
    <mergeCell ref="V113:AA113"/>
    <mergeCell ref="AC116:AF116"/>
    <mergeCell ref="D113:I113"/>
    <mergeCell ref="E116:H116"/>
    <mergeCell ref="T117:W117"/>
    <mergeCell ref="N117:Q117"/>
    <mergeCell ref="H117:K117"/>
    <mergeCell ref="Z117:AC117"/>
    <mergeCell ref="AF117:AI117"/>
    <mergeCell ref="AI116:AL116"/>
    <mergeCell ref="AB111:AG111"/>
    <mergeCell ref="J111:O111"/>
    <mergeCell ref="AH111:AM111"/>
    <mergeCell ref="D111:I111"/>
    <mergeCell ref="AH113:AM113"/>
    <mergeCell ref="W116:Z116"/>
    <mergeCell ref="J113:O113"/>
    <mergeCell ref="V111:AA111"/>
    <mergeCell ref="AB113:AG113"/>
    <mergeCell ref="I78:P78"/>
    <mergeCell ref="C7:I7"/>
    <mergeCell ref="C30:I30"/>
    <mergeCell ref="C29:I29"/>
    <mergeCell ref="C28:I28"/>
    <mergeCell ref="C27:I27"/>
    <mergeCell ref="C26:I26"/>
    <mergeCell ref="C25:I25"/>
    <mergeCell ref="H42:W42"/>
    <mergeCell ref="H40:AF40"/>
    <mergeCell ref="AA42:AF42"/>
    <mergeCell ref="J7:P7"/>
    <mergeCell ref="J9:P9"/>
    <mergeCell ref="J19:P19"/>
    <mergeCell ref="J18:P18"/>
    <mergeCell ref="J14:P14"/>
    <mergeCell ref="J15:P15"/>
    <mergeCell ref="J16:P16"/>
    <mergeCell ref="J10:P10"/>
    <mergeCell ref="J12:P12"/>
    <mergeCell ref="J11:P11"/>
    <mergeCell ref="J17:P17"/>
    <mergeCell ref="J13:P13"/>
    <mergeCell ref="B40:G40"/>
    <mergeCell ref="B41:G41"/>
    <mergeCell ref="AH99:AM99"/>
    <mergeCell ref="AI104:AL104"/>
    <mergeCell ref="I74:P74"/>
    <mergeCell ref="I73:P73"/>
    <mergeCell ref="I72:P72"/>
    <mergeCell ref="J26:P26"/>
    <mergeCell ref="J27:P27"/>
    <mergeCell ref="J28:P28"/>
    <mergeCell ref="J29:P29"/>
    <mergeCell ref="AI34:AO34"/>
    <mergeCell ref="AI36:AO36"/>
    <mergeCell ref="AI35:AO35"/>
    <mergeCell ref="AF28:AL28"/>
    <mergeCell ref="AF29:AL29"/>
    <mergeCell ref="Q47:AH47"/>
    <mergeCell ref="B51:K51"/>
    <mergeCell ref="B55:J55"/>
    <mergeCell ref="Y55:AD55"/>
    <mergeCell ref="B68:C68"/>
    <mergeCell ref="B56:J56"/>
    <mergeCell ref="B57:J57"/>
    <mergeCell ref="N60:U60"/>
    <mergeCell ref="B59:L59"/>
    <mergeCell ref="B60:L60"/>
    <mergeCell ref="W45:AA45"/>
    <mergeCell ref="T107:W107"/>
    <mergeCell ref="B73:C73"/>
    <mergeCell ref="I71:P71"/>
    <mergeCell ref="F63:K63"/>
    <mergeCell ref="B74:C74"/>
    <mergeCell ref="D76:H76"/>
    <mergeCell ref="D74:H74"/>
    <mergeCell ref="D75:H75"/>
    <mergeCell ref="B69:C69"/>
    <mergeCell ref="I69:P69"/>
    <mergeCell ref="T70:W70"/>
    <mergeCell ref="M65:R65"/>
    <mergeCell ref="Q71:S71"/>
    <mergeCell ref="X72:AB72"/>
    <mergeCell ref="V101:AA101"/>
    <mergeCell ref="J88:T88"/>
    <mergeCell ref="C107:E107"/>
    <mergeCell ref="I86:Q86"/>
    <mergeCell ref="R86:T86"/>
    <mergeCell ref="U86:AC86"/>
    <mergeCell ref="T105:W105"/>
    <mergeCell ref="N105:Q105"/>
    <mergeCell ref="D65:F65"/>
    <mergeCell ref="AF7:AL7"/>
    <mergeCell ref="AF9:AL9"/>
    <mergeCell ref="W11:AE11"/>
    <mergeCell ref="W10:AE10"/>
    <mergeCell ref="W9:AE9"/>
    <mergeCell ref="AF11:AL11"/>
    <mergeCell ref="AF10:AL10"/>
    <mergeCell ref="W8:AE8"/>
    <mergeCell ref="AF8:AL8"/>
    <mergeCell ref="W7:AE7"/>
    <mergeCell ref="AI37:AO37"/>
    <mergeCell ref="AF12:AL12"/>
    <mergeCell ref="AF15:AL15"/>
    <mergeCell ref="AF17:AL17"/>
    <mergeCell ref="AF19:AL19"/>
    <mergeCell ref="AF20:AL20"/>
    <mergeCell ref="W20:AE20"/>
    <mergeCell ref="AF13:AL14"/>
    <mergeCell ref="AF16:AP16"/>
    <mergeCell ref="W12:AE12"/>
    <mergeCell ref="W19:AE19"/>
    <mergeCell ref="W16:AE16"/>
    <mergeCell ref="W15:AE15"/>
    <mergeCell ref="W14:AE14"/>
    <mergeCell ref="W18:AE18"/>
    <mergeCell ref="W17:AE17"/>
    <mergeCell ref="AF18:AL18"/>
    <mergeCell ref="AB35:AH35"/>
    <mergeCell ref="W27:AE27"/>
    <mergeCell ref="AF26:AL26"/>
    <mergeCell ref="AF27:AL27"/>
    <mergeCell ref="AB36:AH36"/>
    <mergeCell ref="B42:G42"/>
    <mergeCell ref="J24:P24"/>
    <mergeCell ref="AF21:AL21"/>
    <mergeCell ref="AF22:AL22"/>
    <mergeCell ref="AL41:AO41"/>
    <mergeCell ref="AI41:AK41"/>
    <mergeCell ref="AE41:AH41"/>
    <mergeCell ref="AF23:AL23"/>
    <mergeCell ref="AF24:AL24"/>
    <mergeCell ref="AF25:AL25"/>
    <mergeCell ref="AF30:AL30"/>
    <mergeCell ref="W24:AE24"/>
    <mergeCell ref="W23:AE23"/>
    <mergeCell ref="AM40:AN40"/>
    <mergeCell ref="AF31:AL31"/>
    <mergeCell ref="W26:AE26"/>
    <mergeCell ref="W25:AE25"/>
    <mergeCell ref="W22:AE22"/>
    <mergeCell ref="W21:AE21"/>
    <mergeCell ref="W31:AE31"/>
    <mergeCell ref="W30:AE30"/>
    <mergeCell ref="W29:AE29"/>
    <mergeCell ref="W28:AE28"/>
    <mergeCell ref="AB37:AH37"/>
    <mergeCell ref="C8:I8"/>
    <mergeCell ref="J8:P8"/>
    <mergeCell ref="C12:I12"/>
    <mergeCell ref="C11:I11"/>
    <mergeCell ref="C10:I10"/>
    <mergeCell ref="C9:I9"/>
    <mergeCell ref="J30:P30"/>
    <mergeCell ref="J21:P21"/>
    <mergeCell ref="J22:P22"/>
    <mergeCell ref="C13:I13"/>
    <mergeCell ref="C22:I22"/>
    <mergeCell ref="J25:P25"/>
    <mergeCell ref="C21:I21"/>
    <mergeCell ref="C19:I19"/>
    <mergeCell ref="C20:I20"/>
    <mergeCell ref="C17:I17"/>
    <mergeCell ref="C18:I18"/>
    <mergeCell ref="J23:P23"/>
    <mergeCell ref="C24:I24"/>
    <mergeCell ref="C23:I23"/>
    <mergeCell ref="F61:K61"/>
    <mergeCell ref="M61:V61"/>
    <mergeCell ref="B71:C71"/>
    <mergeCell ref="D71:H71"/>
    <mergeCell ref="E108:H108"/>
    <mergeCell ref="D73:H73"/>
    <mergeCell ref="D77:H77"/>
    <mergeCell ref="B62:E62"/>
    <mergeCell ref="F62:K62"/>
    <mergeCell ref="G65:L65"/>
    <mergeCell ref="D66:F66"/>
    <mergeCell ref="D69:H69"/>
    <mergeCell ref="B61:E61"/>
  </mergeCells>
  <phoneticPr fontId="0" type="noConversion"/>
  <conditionalFormatting sqref="B60:L60 F61:K63">
    <cfRule type="cellIs" dxfId="148" priority="1" stopIfTrue="1" operator="equal">
      <formula>""</formula>
    </cfRule>
  </conditionalFormatting>
  <conditionalFormatting sqref="D108">
    <cfRule type="cellIs" dxfId="147" priority="168" stopIfTrue="1" operator="equal">
      <formula>$AI$88</formula>
    </cfRule>
    <cfRule type="cellIs" dxfId="146" priority="169" stopIfTrue="1" operator="equal">
      <formula>$AG$86</formula>
    </cfRule>
    <cfRule type="cellIs" dxfId="145" priority="167" stopIfTrue="1" operator="equal">
      <formula>$AG$88</formula>
    </cfRule>
  </conditionalFormatting>
  <conditionalFormatting sqref="D109">
    <cfRule type="cellIs" dxfId="144" priority="197" stopIfTrue="1" operator="notEqual">
      <formula>0</formula>
    </cfRule>
  </conditionalFormatting>
  <conditionalFormatting sqref="D110">
    <cfRule type="cellIs" dxfId="143" priority="201" stopIfTrue="1" operator="notEqual">
      <formula>0</formula>
    </cfRule>
  </conditionalFormatting>
  <conditionalFormatting sqref="D114">
    <cfRule type="cellIs" dxfId="142" priority="202" stopIfTrue="1" operator="equal">
      <formula>1</formula>
    </cfRule>
    <cfRule type="cellIs" dxfId="141" priority="203" stopIfTrue="1" operator="equal">
      <formula>2</formula>
    </cfRule>
  </conditionalFormatting>
  <conditionalFormatting sqref="D115">
    <cfRule type="cellIs" dxfId="140" priority="207" stopIfTrue="1" operator="notEqual">
      <formula>""</formula>
    </cfRule>
  </conditionalFormatting>
  <conditionalFormatting sqref="D116">
    <cfRule type="cellIs" dxfId="139" priority="164" stopIfTrue="1" operator="equal">
      <formula>$AG$88</formula>
    </cfRule>
    <cfRule type="cellIs" dxfId="138" priority="165" stopIfTrue="1" operator="equal">
      <formula>$AI$88</formula>
    </cfRule>
    <cfRule type="cellIs" dxfId="137" priority="166" stopIfTrue="1" operator="equal">
      <formula>$AG$86</formula>
    </cfRule>
  </conditionalFormatting>
  <conditionalFormatting sqref="D69:I79">
    <cfRule type="cellIs" dxfId="136" priority="185" stopIfTrue="1" operator="equal">
      <formula>""</formula>
    </cfRule>
  </conditionalFormatting>
  <conditionalFormatting sqref="D112:AM112">
    <cfRule type="cellIs" dxfId="135" priority="14" stopIfTrue="1" operator="notEqual">
      <formula>""</formula>
    </cfRule>
  </conditionalFormatting>
  <conditionalFormatting sqref="E109:H109">
    <cfRule type="cellIs" dxfId="134" priority="198" stopIfTrue="1" operator="notEqual">
      <formula>0</formula>
    </cfRule>
  </conditionalFormatting>
  <conditionalFormatting sqref="E114:H114">
    <cfRule type="cellIs" dxfId="133" priority="204" stopIfTrue="1" operator="notEqual">
      <formula>""</formula>
    </cfRule>
  </conditionalFormatting>
  <conditionalFormatting sqref="I109">
    <cfRule type="cellIs" dxfId="132" priority="199" stopIfTrue="1" operator="notEqual">
      <formula>0</formula>
    </cfRule>
  </conditionalFormatting>
  <conditionalFormatting sqref="I110">
    <cfRule type="cellIs" dxfId="131" priority="200" stopIfTrue="1" operator="notEqual">
      <formula>0</formula>
    </cfRule>
  </conditionalFormatting>
  <conditionalFormatting sqref="I114">
    <cfRule type="cellIs" dxfId="130" priority="205" stopIfTrue="1" operator="notEqual">
      <formula>""</formula>
    </cfRule>
  </conditionalFormatting>
  <conditionalFormatting sqref="I115">
    <cfRule type="cellIs" dxfId="129" priority="206" stopIfTrue="1" operator="notEqual">
      <formula>""</formula>
    </cfRule>
  </conditionalFormatting>
  <conditionalFormatting sqref="J97">
    <cfRule type="cellIs" dxfId="128" priority="38" stopIfTrue="1" operator="notEqual">
      <formula>0</formula>
    </cfRule>
  </conditionalFormatting>
  <conditionalFormatting sqref="J98">
    <cfRule type="cellIs" dxfId="127" priority="42" stopIfTrue="1" operator="notEqual">
      <formula>0</formula>
    </cfRule>
  </conditionalFormatting>
  <conditionalFormatting sqref="J102">
    <cfRule type="cellIs" dxfId="126" priority="64" stopIfTrue="1" operator="equal">
      <formula>1</formula>
    </cfRule>
    <cfRule type="cellIs" dxfId="125" priority="44" stopIfTrue="1" operator="equal">
      <formula>2</formula>
    </cfRule>
    <cfRule type="cellIs" dxfId="124" priority="43" stopIfTrue="1" operator="equal">
      <formula>1</formula>
    </cfRule>
    <cfRule type="cellIs" dxfId="123" priority="65" stopIfTrue="1" operator="equal">
      <formula>2</formula>
    </cfRule>
  </conditionalFormatting>
  <conditionalFormatting sqref="J103">
    <cfRule type="cellIs" dxfId="122" priority="48" stopIfTrue="1" operator="notEqual">
      <formula>""</formula>
    </cfRule>
  </conditionalFormatting>
  <conditionalFormatting sqref="J108">
    <cfRule type="cellIs" dxfId="121" priority="15" stopIfTrue="1" operator="equal">
      <formula>$AG$88</formula>
    </cfRule>
    <cfRule type="cellIs" dxfId="120" priority="16" stopIfTrue="1" operator="equal">
      <formula>$AI$88</formula>
    </cfRule>
    <cfRule type="cellIs" dxfId="119" priority="17" stopIfTrue="1" operator="equal">
      <formula>$AG$86</formula>
    </cfRule>
  </conditionalFormatting>
  <conditionalFormatting sqref="J109">
    <cfRule type="cellIs" dxfId="118" priority="21" stopIfTrue="1" operator="notEqual">
      <formula>0</formula>
    </cfRule>
  </conditionalFormatting>
  <conditionalFormatting sqref="J110">
    <cfRule type="cellIs" dxfId="117" priority="25" stopIfTrue="1" operator="notEqual">
      <formula>0</formula>
    </cfRule>
  </conditionalFormatting>
  <conditionalFormatting sqref="J114">
    <cfRule type="cellIs" dxfId="116" priority="27" stopIfTrue="1" operator="equal">
      <formula>2</formula>
    </cfRule>
    <cfRule type="cellIs" dxfId="115" priority="26" stopIfTrue="1" operator="equal">
      <formula>1</formula>
    </cfRule>
  </conditionalFormatting>
  <conditionalFormatting sqref="J115">
    <cfRule type="cellIs" dxfId="114" priority="31" stopIfTrue="1" operator="notEqual">
      <formula>""</formula>
    </cfRule>
  </conditionalFormatting>
  <conditionalFormatting sqref="J116">
    <cfRule type="cellIs" dxfId="113" priority="19" stopIfTrue="1" operator="equal">
      <formula>$AG$88</formula>
    </cfRule>
    <cfRule type="cellIs" dxfId="112" priority="20" stopIfTrue="1" operator="equal">
      <formula>$AI$88</formula>
    </cfRule>
    <cfRule type="cellIs" dxfId="111" priority="18" stopIfTrue="1" operator="equal">
      <formula>$AG$86</formula>
    </cfRule>
  </conditionalFormatting>
  <conditionalFormatting sqref="J99:O99 J101:O101">
    <cfRule type="cellIs" dxfId="110" priority="50" stopIfTrue="1" operator="notEqual">
      <formula>""</formula>
    </cfRule>
  </conditionalFormatting>
  <conditionalFormatting sqref="J100:O100">
    <cfRule type="cellIs" dxfId="109" priority="49" stopIfTrue="1" operator="notEqual">
      <formula>""</formula>
    </cfRule>
  </conditionalFormatting>
  <conditionalFormatting sqref="K97:N97">
    <cfRule type="cellIs" dxfId="108" priority="39" stopIfTrue="1" operator="notEqual">
      <formula>0</formula>
    </cfRule>
  </conditionalFormatting>
  <conditionalFormatting sqref="K102:N102">
    <cfRule type="cellIs" dxfId="107" priority="45" stopIfTrue="1" operator="notEqual">
      <formula>""</formula>
    </cfRule>
  </conditionalFormatting>
  <conditionalFormatting sqref="K109:N109">
    <cfRule type="cellIs" dxfId="106" priority="22" stopIfTrue="1" operator="notEqual">
      <formula>0</formula>
    </cfRule>
  </conditionalFormatting>
  <conditionalFormatting sqref="K114:N114">
    <cfRule type="cellIs" dxfId="105" priority="28" stopIfTrue="1" operator="notEqual">
      <formula>""</formula>
    </cfRule>
  </conditionalFormatting>
  <conditionalFormatting sqref="M48:O48">
    <cfRule type="cellIs" dxfId="104" priority="272" stopIfTrue="1" operator="equal">
      <formula>""</formula>
    </cfRule>
  </conditionalFormatting>
  <conditionalFormatting sqref="O96">
    <cfRule type="cellIs" dxfId="103" priority="9" stopIfTrue="1" operator="equal">
      <formula>$AI$89</formula>
    </cfRule>
    <cfRule type="cellIs" dxfId="102" priority="13" stopIfTrue="1" operator="equal">
      <formula>$AG$87</formula>
    </cfRule>
    <cfRule type="cellIs" dxfId="101" priority="12" stopIfTrue="1" operator="equal">
      <formula>$AI$89</formula>
    </cfRule>
    <cfRule type="cellIs" dxfId="100" priority="11" stopIfTrue="1" operator="equal">
      <formula>$AG$89</formula>
    </cfRule>
    <cfRule type="cellIs" dxfId="99" priority="10" stopIfTrue="1" operator="equal">
      <formula>$AG$87</formula>
    </cfRule>
    <cfRule type="cellIs" dxfId="98" priority="8" stopIfTrue="1" operator="equal">
      <formula>$AG$89</formula>
    </cfRule>
  </conditionalFormatting>
  <conditionalFormatting sqref="O97">
    <cfRule type="cellIs" dxfId="97" priority="40" stopIfTrue="1" operator="notEqual">
      <formula>0</formula>
    </cfRule>
  </conditionalFormatting>
  <conditionalFormatting sqref="O98">
    <cfRule type="cellIs" dxfId="96" priority="41" stopIfTrue="1" operator="notEqual">
      <formula>0</formula>
    </cfRule>
  </conditionalFormatting>
  <conditionalFormatting sqref="O102">
    <cfRule type="cellIs" dxfId="95" priority="46" stopIfTrue="1" operator="notEqual">
      <formula>""</formula>
    </cfRule>
  </conditionalFormatting>
  <conditionalFormatting sqref="O103">
    <cfRule type="cellIs" dxfId="94" priority="47" stopIfTrue="1" operator="notEqual">
      <formula>""</formula>
    </cfRule>
  </conditionalFormatting>
  <conditionalFormatting sqref="O104">
    <cfRule type="cellIs" dxfId="93" priority="4" stopIfTrue="1" operator="equal">
      <formula>$AG$87</formula>
    </cfRule>
    <cfRule type="cellIs" dxfId="92" priority="2" stopIfTrue="1" operator="equal">
      <formula>$AG$89</formula>
    </cfRule>
    <cfRule type="cellIs" dxfId="91" priority="3" stopIfTrue="1" operator="equal">
      <formula>$AI$89</formula>
    </cfRule>
    <cfRule type="cellIs" dxfId="90" priority="7" stopIfTrue="1" operator="equal">
      <formula>$AG$87</formula>
    </cfRule>
    <cfRule type="cellIs" dxfId="89" priority="6" stopIfTrue="1" operator="equal">
      <formula>$AI$89</formula>
    </cfRule>
    <cfRule type="cellIs" dxfId="88" priority="5" stopIfTrue="1" operator="equal">
      <formula>$AG$89</formula>
    </cfRule>
  </conditionalFormatting>
  <conditionalFormatting sqref="O109">
    <cfRule type="cellIs" dxfId="87" priority="23" stopIfTrue="1" operator="notEqual">
      <formula>0</formula>
    </cfRule>
  </conditionalFormatting>
  <conditionalFormatting sqref="O110">
    <cfRule type="cellIs" dxfId="86" priority="24" stopIfTrue="1" operator="notEqual">
      <formula>0</formula>
    </cfRule>
  </conditionalFormatting>
  <conditionalFormatting sqref="O114">
    <cfRule type="cellIs" dxfId="85" priority="29" stopIfTrue="1" operator="notEqual">
      <formula>""</formula>
    </cfRule>
  </conditionalFormatting>
  <conditionalFormatting sqref="O115">
    <cfRule type="cellIs" dxfId="84" priority="30" stopIfTrue="1" operator="notEqual">
      <formula>""</formula>
    </cfRule>
  </conditionalFormatting>
  <conditionalFormatting sqref="P96 V96 AB96 AH96 AB108 AH108 AN108">
    <cfRule type="cellIs" dxfId="83" priority="287" stopIfTrue="1" operator="equal">
      <formula>$AG$88</formula>
    </cfRule>
    <cfRule type="cellIs" dxfId="82" priority="288" stopIfTrue="1" operator="equal">
      <formula>$AI$88</formula>
    </cfRule>
    <cfRule type="cellIs" dxfId="81" priority="289" stopIfTrue="1" operator="equal">
      <formula>$AG$86</formula>
    </cfRule>
  </conditionalFormatting>
  <conditionalFormatting sqref="P97 V97 AB97 AH97">
    <cfRule type="cellIs" dxfId="80" priority="294" stopIfTrue="1" operator="notEqual">
      <formula>0</formula>
    </cfRule>
  </conditionalFormatting>
  <conditionalFormatting sqref="P98 V98 AB98 AH98">
    <cfRule type="cellIs" dxfId="79" priority="298" stopIfTrue="1" operator="notEqual">
      <formula>0</formula>
    </cfRule>
  </conditionalFormatting>
  <conditionalFormatting sqref="P102 V102 AB102 AH102">
    <cfRule type="cellIs" dxfId="78" priority="300" stopIfTrue="1" operator="equal">
      <formula>2</formula>
    </cfRule>
    <cfRule type="cellIs" dxfId="77" priority="299" stopIfTrue="1" operator="equal">
      <formula>1</formula>
    </cfRule>
  </conditionalFormatting>
  <conditionalFormatting sqref="P103 V103 AB103 AH103">
    <cfRule type="cellIs" dxfId="76" priority="304" stopIfTrue="1" operator="notEqual">
      <formula>""</formula>
    </cfRule>
  </conditionalFormatting>
  <conditionalFormatting sqref="P104">
    <cfRule type="cellIs" dxfId="75" priority="178" stopIfTrue="1" operator="equal">
      <formula>$AG$86</formula>
    </cfRule>
    <cfRule type="cellIs" dxfId="74" priority="177" stopIfTrue="1" operator="equal">
      <formula>$AI$88</formula>
    </cfRule>
    <cfRule type="cellIs" dxfId="73" priority="176" stopIfTrue="1" operator="equal">
      <formula>$AG$88</formula>
    </cfRule>
  </conditionalFormatting>
  <conditionalFormatting sqref="P108">
    <cfRule type="cellIs" dxfId="72" priority="111" stopIfTrue="1" operator="equal">
      <formula>$AG$88</formula>
    </cfRule>
    <cfRule type="cellIs" dxfId="71" priority="112" stopIfTrue="1" operator="equal">
      <formula>$AI$88</formula>
    </cfRule>
    <cfRule type="cellIs" dxfId="70" priority="113" stopIfTrue="1" operator="equal">
      <formula>$AG$86</formula>
    </cfRule>
  </conditionalFormatting>
  <conditionalFormatting sqref="P109">
    <cfRule type="cellIs" dxfId="69" priority="115" stopIfTrue="1" operator="notEqual">
      <formula>0</formula>
    </cfRule>
  </conditionalFormatting>
  <conditionalFormatting sqref="P110">
    <cfRule type="cellIs" dxfId="68" priority="119" stopIfTrue="1" operator="notEqual">
      <formula>0</formula>
    </cfRule>
  </conditionalFormatting>
  <conditionalFormatting sqref="P114">
    <cfRule type="cellIs" dxfId="67" priority="120" stopIfTrue="1" operator="equal">
      <formula>1</formula>
    </cfRule>
    <cfRule type="cellIs" dxfId="66" priority="121" stopIfTrue="1" operator="equal">
      <formula>2</formula>
    </cfRule>
  </conditionalFormatting>
  <conditionalFormatting sqref="P115">
    <cfRule type="cellIs" dxfId="65" priority="125" stopIfTrue="1" operator="notEqual">
      <formula>""</formula>
    </cfRule>
  </conditionalFormatting>
  <conditionalFormatting sqref="P116">
    <cfRule type="cellIs" dxfId="64" priority="108" stopIfTrue="1" operator="equal">
      <formula>$AG$88</formula>
    </cfRule>
    <cfRule type="cellIs" dxfId="63" priority="109" stopIfTrue="1" operator="equal">
      <formula>$AI$88</formula>
    </cfRule>
    <cfRule type="cellIs" dxfId="62" priority="110" stopIfTrue="1" operator="equal">
      <formula>$AG$86</formula>
    </cfRule>
  </conditionalFormatting>
  <conditionalFormatting sqref="P99:AM99 P99:U100 P101:AM101 D111:U111 AB111:AM111 D113:U113 AB113:AM113">
    <cfRule type="endsWith" dxfId="61" priority="293" stopIfTrue="1" operator="endsWith" text="R260">
      <formula>RIGHT(D99,LEN("R260"))="R260"</formula>
    </cfRule>
  </conditionalFormatting>
  <conditionalFormatting sqref="P99:AM99 P101:AM101 D111:U111 AB111:AM111 D113:U113 AB113:AM113">
    <cfRule type="endsWith" dxfId="60" priority="271" stopIfTrue="1" operator="endsWith" text="350HT">
      <formula>RIGHT(D99,LEN("350HT"))="350HT"</formula>
    </cfRule>
    <cfRule type="endsWith" dxfId="59" priority="270" stopIfTrue="1" operator="endsWith" text="320Cr">
      <formula>RIGHT(D99,LEN("320Cr"))="320Cr"</formula>
    </cfRule>
  </conditionalFormatting>
  <conditionalFormatting sqref="Q97:T97 W97:Z97 AC97:AF97 AI97:AL97">
    <cfRule type="cellIs" dxfId="58" priority="295" stopIfTrue="1" operator="notEqual">
      <formula>0</formula>
    </cfRule>
  </conditionalFormatting>
  <conditionalFormatting sqref="Q102:T102 W102:Z102 AC102:AF102 AI102:AL102">
    <cfRule type="cellIs" dxfId="57" priority="301" stopIfTrue="1" operator="notEqual">
      <formula>""</formula>
    </cfRule>
  </conditionalFormatting>
  <conditionalFormatting sqref="Q109:T109">
    <cfRule type="cellIs" dxfId="56" priority="116" stopIfTrue="1" operator="notEqual">
      <formula>0</formula>
    </cfRule>
  </conditionalFormatting>
  <conditionalFormatting sqref="Q114:T114">
    <cfRule type="cellIs" dxfId="55" priority="122" stopIfTrue="1" operator="notEqual">
      <formula>""</formula>
    </cfRule>
  </conditionalFormatting>
  <conditionalFormatting sqref="U97 AA97 AG97 AM97">
    <cfRule type="cellIs" dxfId="54" priority="296" stopIfTrue="1" operator="notEqual">
      <formula>0</formula>
    </cfRule>
  </conditionalFormatting>
  <conditionalFormatting sqref="U98 AA98 AG98 AM98">
    <cfRule type="cellIs" dxfId="53" priority="297" stopIfTrue="1" operator="notEqual">
      <formula>0</formula>
    </cfRule>
  </conditionalFormatting>
  <conditionalFormatting sqref="U102 AA102 AG102 AM102">
    <cfRule type="cellIs" dxfId="52" priority="302" stopIfTrue="1" operator="notEqual">
      <formula>""</formula>
    </cfRule>
  </conditionalFormatting>
  <conditionalFormatting sqref="U103 AA103 AG103 AM103">
    <cfRule type="cellIs" dxfId="51" priority="303" stopIfTrue="1" operator="notEqual">
      <formula>""</formula>
    </cfRule>
  </conditionalFormatting>
  <conditionalFormatting sqref="U109">
    <cfRule type="cellIs" dxfId="50" priority="117" stopIfTrue="1" operator="notEqual">
      <formula>0</formula>
    </cfRule>
  </conditionalFormatting>
  <conditionalFormatting sqref="U110">
    <cfRule type="cellIs" dxfId="49" priority="118" stopIfTrue="1" operator="notEqual">
      <formula>0</formula>
    </cfRule>
  </conditionalFormatting>
  <conditionalFormatting sqref="U114">
    <cfRule type="cellIs" dxfId="48" priority="123" stopIfTrue="1" operator="notEqual">
      <formula>""</formula>
    </cfRule>
  </conditionalFormatting>
  <conditionalFormatting sqref="U115">
    <cfRule type="cellIs" dxfId="47" priority="124" stopIfTrue="1" operator="notEqual">
      <formula>""</formula>
    </cfRule>
  </conditionalFormatting>
  <conditionalFormatting sqref="V104 AB104 AH104 AB116 AH116">
    <cfRule type="cellIs" dxfId="46" priority="290" stopIfTrue="1" operator="equal">
      <formula>$AG$86</formula>
    </cfRule>
    <cfRule type="cellIs" dxfId="45" priority="292" stopIfTrue="1" operator="equal">
      <formula>$AI$88</formula>
    </cfRule>
    <cfRule type="cellIs" dxfId="44" priority="291" stopIfTrue="1" operator="equal">
      <formula>$AG$88</formula>
    </cfRule>
  </conditionalFormatting>
  <conditionalFormatting sqref="V108">
    <cfRule type="cellIs" dxfId="43" priority="91" stopIfTrue="1" operator="equal">
      <formula>$AI$89</formula>
    </cfRule>
    <cfRule type="cellIs" dxfId="42" priority="90" stopIfTrue="1" operator="equal">
      <formula>$AG$89</formula>
    </cfRule>
    <cfRule type="cellIs" dxfId="41" priority="72" stopIfTrue="1" operator="equal">
      <formula>$AG$87</formula>
    </cfRule>
    <cfRule type="cellIs" dxfId="40" priority="71" stopIfTrue="1" operator="equal">
      <formula>$AI$89</formula>
    </cfRule>
    <cfRule type="cellIs" dxfId="39" priority="92" stopIfTrue="1" operator="equal">
      <formula>$AG$87</formula>
    </cfRule>
    <cfRule type="cellIs" dxfId="38" priority="70" stopIfTrue="1" operator="equal">
      <formula>$AG$89</formula>
    </cfRule>
  </conditionalFormatting>
  <conditionalFormatting sqref="V109">
    <cfRule type="cellIs" dxfId="37" priority="76" stopIfTrue="1" operator="notEqual">
      <formula>0</formula>
    </cfRule>
  </conditionalFormatting>
  <conditionalFormatting sqref="V110">
    <cfRule type="cellIs" dxfId="36" priority="80" stopIfTrue="1" operator="notEqual">
      <formula>0</formula>
    </cfRule>
  </conditionalFormatting>
  <conditionalFormatting sqref="V114">
    <cfRule type="cellIs" dxfId="35" priority="82" stopIfTrue="1" operator="equal">
      <formula>2</formula>
    </cfRule>
    <cfRule type="cellIs" dxfId="34" priority="103" stopIfTrue="1" operator="equal">
      <formula>2</formula>
    </cfRule>
    <cfRule type="cellIs" dxfId="33" priority="81" stopIfTrue="1" operator="equal">
      <formula>1</formula>
    </cfRule>
    <cfRule type="cellIs" dxfId="32" priority="102" stopIfTrue="1" operator="equal">
      <formula>1</formula>
    </cfRule>
  </conditionalFormatting>
  <conditionalFormatting sqref="V115">
    <cfRule type="cellIs" dxfId="31" priority="86" stopIfTrue="1" operator="notEqual">
      <formula>""</formula>
    </cfRule>
  </conditionalFormatting>
  <conditionalFormatting sqref="V116">
    <cfRule type="cellIs" dxfId="30" priority="95" stopIfTrue="1" operator="equal">
      <formula>$AI$89</formula>
    </cfRule>
    <cfRule type="cellIs" dxfId="29" priority="75" stopIfTrue="1" operator="equal">
      <formula>$AI$89</formula>
    </cfRule>
    <cfRule type="cellIs" dxfId="28" priority="74" stopIfTrue="1" operator="equal">
      <formula>$AG$89</formula>
    </cfRule>
    <cfRule type="cellIs" dxfId="27" priority="94" stopIfTrue="1" operator="equal">
      <formula>$AG$89</formula>
    </cfRule>
    <cfRule type="cellIs" dxfId="26" priority="73" stopIfTrue="1" operator="equal">
      <formula>$AG$87</formula>
    </cfRule>
    <cfRule type="cellIs" dxfId="25" priority="93" stopIfTrue="1" operator="equal">
      <formula>$AG$87</formula>
    </cfRule>
  </conditionalFormatting>
  <conditionalFormatting sqref="V111:AA111 V113:AA113">
    <cfRule type="cellIs" dxfId="24" priority="88" stopIfTrue="1" operator="notEqual">
      <formula>""</formula>
    </cfRule>
  </conditionalFormatting>
  <conditionalFormatting sqref="V100:AM100">
    <cfRule type="cellIs" dxfId="23" priority="279" stopIfTrue="1" operator="notEqual">
      <formula>""</formula>
    </cfRule>
  </conditionalFormatting>
  <conditionalFormatting sqref="W109:Z109">
    <cfRule type="cellIs" dxfId="22" priority="77" stopIfTrue="1" operator="notEqual">
      <formula>0</formula>
    </cfRule>
  </conditionalFormatting>
  <conditionalFormatting sqref="W114:Z114">
    <cfRule type="cellIs" dxfId="21" priority="83" stopIfTrue="1" operator="notEqual">
      <formula>""</formula>
    </cfRule>
  </conditionalFormatting>
  <conditionalFormatting sqref="AA109">
    <cfRule type="cellIs" dxfId="20" priority="78" stopIfTrue="1" operator="notEqual">
      <formula>0</formula>
    </cfRule>
  </conditionalFormatting>
  <conditionalFormatting sqref="AA110">
    <cfRule type="cellIs" dxfId="19" priority="79" stopIfTrue="1" operator="notEqual">
      <formula>0</formula>
    </cfRule>
  </conditionalFormatting>
  <conditionalFormatting sqref="AA114">
    <cfRule type="cellIs" dxfId="18" priority="84" stopIfTrue="1" operator="notEqual">
      <formula>""</formula>
    </cfRule>
  </conditionalFormatting>
  <conditionalFormatting sqref="AA115">
    <cfRule type="cellIs" dxfId="17" priority="85" stopIfTrue="1" operator="notEqual">
      <formula>""</formula>
    </cfRule>
  </conditionalFormatting>
  <conditionalFormatting sqref="AB109 AH109">
    <cfRule type="cellIs" dxfId="16" priority="267" stopIfTrue="1" operator="notEqual">
      <formula>0</formula>
    </cfRule>
  </conditionalFormatting>
  <conditionalFormatting sqref="AB110">
    <cfRule type="cellIs" dxfId="15" priority="266" stopIfTrue="1" operator="notEqual">
      <formula>0</formula>
    </cfRule>
  </conditionalFormatting>
  <conditionalFormatting sqref="AC109:AF109 AI109:AL109">
    <cfRule type="cellIs" dxfId="14" priority="268" stopIfTrue="1" operator="notEqual">
      <formula>0</formula>
    </cfRule>
  </conditionalFormatting>
  <conditionalFormatting sqref="AF7:AL15 J7:P18 J21:P30 AF23:AL31 B33:P37 AI34:AO34 AI36:AO37 H40:AF40 AJ40:AL40 AO40 H41:AA41 AE41:AH41 AL41:AO41 H42:W42 AA42:AF43 W45:AA45 K55:V55 AE55:AP56 K56:N56 S56:V56 K57:V57 N60:U60 X60:AE60 AH60:AO60 N62:U62 D66:AM66 AC69:AK69 Q69:W79 AC70:AJ71 AC72:AP79 J88:T88">
    <cfRule type="cellIs" dxfId="13" priority="280" stopIfTrue="1" operator="equal">
      <formula>""</formula>
    </cfRule>
  </conditionalFormatting>
  <conditionalFormatting sqref="AG86">
    <cfRule type="cellIs" dxfId="12" priority="275" stopIfTrue="1" operator="equal">
      <formula>"Ü"</formula>
    </cfRule>
    <cfRule type="cellIs" dxfId="11" priority="273" stopIfTrue="1" operator="equal">
      <formula>"IVB"</formula>
    </cfRule>
    <cfRule type="cellIs" dxfId="10" priority="274" stopIfTrue="1" operator="equal">
      <formula>"MT"</formula>
    </cfRule>
  </conditionalFormatting>
  <conditionalFormatting sqref="AG109 AM109">
    <cfRule type="cellIs" dxfId="9" priority="269" stopIfTrue="1" operator="notEqual">
      <formula>0</formula>
    </cfRule>
  </conditionalFormatting>
  <conditionalFormatting sqref="AG110 AM110">
    <cfRule type="cellIs" dxfId="8" priority="265" stopIfTrue="1" operator="notEqual">
      <formula>0</formula>
    </cfRule>
  </conditionalFormatting>
  <conditionalFormatting sqref="AN96">
    <cfRule type="cellIs" dxfId="7" priority="175" stopIfTrue="1" operator="equal">
      <formula>$AG$86</formula>
    </cfRule>
    <cfRule type="cellIs" dxfId="6" priority="174" stopIfTrue="1" operator="equal">
      <formula>$AI$88</formula>
    </cfRule>
    <cfRule type="cellIs" dxfId="5" priority="173" stopIfTrue="1" operator="equal">
      <formula>$AG$88</formula>
    </cfRule>
  </conditionalFormatting>
  <conditionalFormatting sqref="AN97">
    <cfRule type="cellIs" dxfId="4" priority="276" stopIfTrue="1" operator="equal">
      <formula>TRUE</formula>
    </cfRule>
  </conditionalFormatting>
  <conditionalFormatting sqref="AN102">
    <cfRule type="cellIs" dxfId="3" priority="305" stopIfTrue="1" operator="equal">
      <formula>1</formula>
    </cfRule>
  </conditionalFormatting>
  <conditionalFormatting sqref="AN104">
    <cfRule type="cellIs" dxfId="2" priority="172" stopIfTrue="1" operator="equal">
      <formula>$AG$86</formula>
    </cfRule>
    <cfRule type="cellIs" dxfId="1" priority="171" stopIfTrue="1" operator="equal">
      <formula>$AI$88</formula>
    </cfRule>
    <cfRule type="cellIs" dxfId="0" priority="170" stopIfTrue="1" operator="equal">
      <formula>$AG$88</formula>
    </cfRule>
  </conditionalFormatting>
  <dataValidations count="8">
    <dataValidation type="list" allowBlank="1" showInputMessage="1" showErrorMessage="1" error="Feld frei lassen_x000a_oder_x000a_Eintrag aus der Liste wählen" sqref="M48" xr:uid="{00000000-0002-0000-0000-000000000000}">
      <formula1>"P300 (NBS),P230 (ABS),M230 (ABS), P160I,P160II,M160,G120,R120,R80,G50,G50 (K),ohne"</formula1>
    </dataValidation>
    <dataValidation type="list" errorStyle="warning" allowBlank="1" showInputMessage="1" showErrorMessage="1" error="Bitte nur Werte aus der Liste auswählen." sqref="J18" xr:uid="{00000000-0002-0000-0000-000001000000}">
      <formula1>"0,1,2"</formula1>
    </dataValidation>
    <dataValidation type="list" allowBlank="1" showInputMessage="1" showErrorMessage="1" sqref="AF11:AL11" xr:uid="{00000000-0002-0000-0000-000002000000}">
      <formula1>"&lt; 10.000,≥10.000 &lt;20.000,≥20.000 &lt;30.000,≥30.000"</formula1>
    </dataValidation>
    <dataValidation type="list" errorStyle="warning" allowBlank="1" showInputMessage="1" showErrorMessage="1" error="Feld frei lassen_x000a_oder_x000a_Eintrag aus der Liste wählen" sqref="AF23:AL23" xr:uid="{00000000-0002-0000-0000-000003000000}">
      <formula1>"Erstanlage,Prüfung,Freigabe,Rücknahme der Freigabe"</formula1>
    </dataValidation>
    <dataValidation type="list" allowBlank="1" showInputMessage="1" sqref="J9:P9" xr:uid="{00000000-0002-0000-0000-000004000000}">
      <formula1>"Mitte,Nord,Ost,Süd,Südost,Südwest,West"</formula1>
    </dataValidation>
    <dataValidation type="list" allowBlank="1" showInputMessage="1" showErrorMessage="1" sqref="J88:T88" xr:uid="{00000000-0002-0000-0000-000005000000}">
      <formula1>"aufsteigend,fallend"</formula1>
    </dataValidation>
    <dataValidation type="list" allowBlank="1" showInputMessage="1" sqref="P99:AM99 AB111:AM111 D113:U113 AB113:AM113 D111:U111 P101:AM101" xr:uid="{00000000-0002-0000-0000-000006000000}">
      <formula1>"49 E5 R260,54 E4 R260,54 E4 R350HT,60 E2 R260,60 E2 R350HT,60 E2 A1 R260,60 E2 A1 R350HT,R65 R260,R65 R350HT"</formula1>
    </dataValidation>
    <dataValidation type="list" allowBlank="1" showInputMessage="1" sqref="J101:O101 J99:O99 V113:AA113 V111:AA111" xr:uid="{DA4C0994-E599-4032-B0A5-1F0A7AE7E6E8}">
      <formula1>"49 E5 R260,49 E5 R320Cr,49 E5 R350HT,54 E4 R260,54 E4 R320Cr,54 E4 R350HT,60 E2 R260,60 E2 R320Cr,60 E2 R350HT,60 E2 A1 R260,60 E2 A1 R320Cr,60 E2 A1 R350HT,R65 R260,R65 R320Cr,R65 R350HT"</formula1>
    </dataValidation>
  </dataValidations>
  <pageMargins left="0.59055118110236227" right="0.39370078740157483" top="0.39370078740157483" bottom="0.59055118110236227" header="0.19685039370078741" footer="0.51181102362204722"/>
  <pageSetup paperSize="9" scale="93" orientation="portrait" r:id="rId1"/>
  <headerFooter alignWithMargins="0">
    <oddHeader>&amp;L&amp;"Arial,Kursiv"&amp;11Vordruck anstelle des elektronischen Schienenbandes (ESB)&amp;R&amp;G</oddHeader>
    <oddFooter>&amp;LAnlage 1 zum LN24-02-06-01 
AA "Umgang mit dem elektronischen Schienenband"&amp;RSeite &amp;P von &amp;N</oddFooter>
  </headerFooter>
  <rowBreaks count="2" manualBreakCount="2">
    <brk id="32" min="1" max="41" man="1"/>
    <brk id="80" min="1" max="41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locked="0" defaultSize="0" autoFill="0" autoLine="0" autoPict="0" altText="">
                <anchor moveWithCells="1">
                  <from>
                    <xdr:col>11</xdr:col>
                    <xdr:colOff>104775</xdr:colOff>
                    <xdr:row>44</xdr:row>
                    <xdr:rowOff>9525</xdr:rowOff>
                  </from>
                  <to>
                    <xdr:col>13</xdr:col>
                    <xdr:colOff>104775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6" name="Check Box 33">
              <controlPr locked="0" defaultSize="0" autoFill="0" autoLine="0" autoPict="0" altText="">
                <anchor moveWithCells="1">
                  <from>
                    <xdr:col>11</xdr:col>
                    <xdr:colOff>104775</xdr:colOff>
                    <xdr:row>45</xdr:row>
                    <xdr:rowOff>9525</xdr:rowOff>
                  </from>
                  <to>
                    <xdr:col>13</xdr:col>
                    <xdr:colOff>104775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Check Box 34">
              <controlPr locked="0" defaultSize="0" autoFill="0" autoLine="0" autoPict="0" altText="">
                <anchor moveWithCells="1">
                  <from>
                    <xdr:col>11</xdr:col>
                    <xdr:colOff>104775</xdr:colOff>
                    <xdr:row>46</xdr:row>
                    <xdr:rowOff>9525</xdr:rowOff>
                  </from>
                  <to>
                    <xdr:col>13</xdr:col>
                    <xdr:colOff>104775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8" name="Check Box 35">
              <controlPr locked="0" defaultSize="0" autoFill="0" autoLine="0" autoPict="0" altText="">
                <anchor moveWithCells="1">
                  <from>
                    <xdr:col>11</xdr:col>
                    <xdr:colOff>104775</xdr:colOff>
                    <xdr:row>48</xdr:row>
                    <xdr:rowOff>9525</xdr:rowOff>
                  </from>
                  <to>
                    <xdr:col>13</xdr:col>
                    <xdr:colOff>104775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9" name="Check Box 36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46</xdr:row>
                    <xdr:rowOff>0</xdr:rowOff>
                  </from>
                  <to>
                    <xdr:col>37</xdr:col>
                    <xdr:colOff>123825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0" name="Check Box 37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47</xdr:row>
                    <xdr:rowOff>9525</xdr:rowOff>
                  </from>
                  <to>
                    <xdr:col>37</xdr:col>
                    <xdr:colOff>123825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1" name="Check Box 38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48</xdr:row>
                    <xdr:rowOff>9525</xdr:rowOff>
                  </from>
                  <to>
                    <xdr:col>37</xdr:col>
                    <xdr:colOff>123825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2" name="Check Box 39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50</xdr:row>
                    <xdr:rowOff>9525</xdr:rowOff>
                  </from>
                  <to>
                    <xdr:col>37</xdr:col>
                    <xdr:colOff>123825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3" name="Check Box 40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49</xdr:row>
                    <xdr:rowOff>9525</xdr:rowOff>
                  </from>
                  <to>
                    <xdr:col>37</xdr:col>
                    <xdr:colOff>123825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4" name="Check Box 41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51</xdr:row>
                    <xdr:rowOff>9525</xdr:rowOff>
                  </from>
                  <to>
                    <xdr:col>37</xdr:col>
                    <xdr:colOff>123825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5" name="Check Box 42">
              <controlPr locked="0" defaultSize="0" autoFill="0" autoLine="0" autoPict="0" altText="">
                <anchor moveWithCells="1">
                  <from>
                    <xdr:col>38</xdr:col>
                    <xdr:colOff>123825</xdr:colOff>
                    <xdr:row>46</xdr:row>
                    <xdr:rowOff>0</xdr:rowOff>
                  </from>
                  <to>
                    <xdr:col>41</xdr:col>
                    <xdr:colOff>104775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6" name="Check Box 43">
              <controlPr locked="0" defaultSize="0" autoFill="0" autoLine="0" autoPict="0" altText="">
                <anchor moveWithCells="1">
                  <from>
                    <xdr:col>38</xdr:col>
                    <xdr:colOff>123825</xdr:colOff>
                    <xdr:row>47</xdr:row>
                    <xdr:rowOff>9525</xdr:rowOff>
                  </from>
                  <to>
                    <xdr:col>41</xdr:col>
                    <xdr:colOff>104775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7" name="Check Box 44">
              <controlPr locked="0" defaultSize="0" autoFill="0" autoLine="0" autoPict="0" altText="">
                <anchor moveWithCells="1">
                  <from>
                    <xdr:col>38</xdr:col>
                    <xdr:colOff>123825</xdr:colOff>
                    <xdr:row>48</xdr:row>
                    <xdr:rowOff>9525</xdr:rowOff>
                  </from>
                  <to>
                    <xdr:col>41</xdr:col>
                    <xdr:colOff>104775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8" name="Check Box 45">
              <controlPr locked="0" defaultSize="0" autoFill="0" autoLine="0" autoPict="0" altText="">
                <anchor moveWithCells="1">
                  <from>
                    <xdr:col>38</xdr:col>
                    <xdr:colOff>123825</xdr:colOff>
                    <xdr:row>49</xdr:row>
                    <xdr:rowOff>9525</xdr:rowOff>
                  </from>
                  <to>
                    <xdr:col>41</xdr:col>
                    <xdr:colOff>104775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9" name="Check Box 46">
              <controlPr locked="0" defaultSize="0" autoFill="0" autoLine="0" autoPict="0" altText="">
                <anchor moveWithCells="1">
                  <from>
                    <xdr:col>31</xdr:col>
                    <xdr:colOff>114300</xdr:colOff>
                    <xdr:row>56</xdr:row>
                    <xdr:rowOff>28575</xdr:rowOff>
                  </from>
                  <to>
                    <xdr:col>33</xdr:col>
                    <xdr:colOff>114300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0" name="Check Box 47">
              <controlPr locked="0" defaultSize="0" autoFill="0" autoLine="0" autoPict="0" altText="">
                <anchor moveWithCells="1">
                  <from>
                    <xdr:col>34</xdr:col>
                    <xdr:colOff>114300</xdr:colOff>
                    <xdr:row>56</xdr:row>
                    <xdr:rowOff>28575</xdr:rowOff>
                  </from>
                  <to>
                    <xdr:col>37</xdr:col>
                    <xdr:colOff>104775</xdr:colOff>
                    <xdr:row>57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1" name="Check Box 53">
              <controlPr defaultSize="0" autoFill="0" autoLine="0" autoPict="0">
                <anchor moveWithCells="1">
                  <from>
                    <xdr:col>9</xdr:col>
                    <xdr:colOff>114300</xdr:colOff>
                    <xdr:row>89</xdr:row>
                    <xdr:rowOff>0</xdr:rowOff>
                  </from>
                  <to>
                    <xdr:col>20</xdr:col>
                    <xdr:colOff>123825</xdr:colOff>
                    <xdr:row>90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2" name="Check Box 54">
              <controlPr defaultSize="0" autoFill="0" autoLine="0" autoPict="0">
                <anchor moveWithCells="1">
                  <from>
                    <xdr:col>9</xdr:col>
                    <xdr:colOff>114300</xdr:colOff>
                    <xdr:row>90</xdr:row>
                    <xdr:rowOff>9525</xdr:rowOff>
                  </from>
                  <to>
                    <xdr:col>20</xdr:col>
                    <xdr:colOff>85725</xdr:colOff>
                    <xdr:row>91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3" name="Check Box 60">
              <controlPr locked="0" defaultSize="0" autoFill="0" autoLine="0" autoPict="0">
                <anchor moveWithCells="1">
                  <from>
                    <xdr:col>30</xdr:col>
                    <xdr:colOff>142875</xdr:colOff>
                    <xdr:row>15</xdr:row>
                    <xdr:rowOff>104775</xdr:rowOff>
                  </from>
                  <to>
                    <xdr:col>34</xdr:col>
                    <xdr:colOff>47625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4" name="Check Box 61">
              <controlPr locked="0" defaultSize="0" autoFill="0" autoLine="0" autoPict="0">
                <anchor moveWithCells="1">
                  <from>
                    <xdr:col>34</xdr:col>
                    <xdr:colOff>28575</xdr:colOff>
                    <xdr:row>15</xdr:row>
                    <xdr:rowOff>104775</xdr:rowOff>
                  </from>
                  <to>
                    <xdr:col>37</xdr:col>
                    <xdr:colOff>104775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5" name="Check Box 62">
              <controlPr locked="0" defaultSize="0" autoFill="0" autoLine="0" autoPict="0">
                <anchor moveWithCells="1">
                  <from>
                    <xdr:col>37</xdr:col>
                    <xdr:colOff>142875</xdr:colOff>
                    <xdr:row>15</xdr:row>
                    <xdr:rowOff>104775</xdr:rowOff>
                  </from>
                  <to>
                    <xdr:col>41</xdr:col>
                    <xdr:colOff>85725</xdr:colOff>
                    <xdr:row>15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6" name="Check Box 63">
              <controlPr locked="0" defaultSize="0" autoFill="0" autoLine="0" autoPict="0">
                <anchor moveWithCells="1">
                  <from>
                    <xdr:col>30</xdr:col>
                    <xdr:colOff>142875</xdr:colOff>
                    <xdr:row>16</xdr:row>
                    <xdr:rowOff>104775</xdr:rowOff>
                  </from>
                  <to>
                    <xdr:col>32</xdr:col>
                    <xdr:colOff>142875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7" name="Check Box 64">
              <controlPr locked="0" defaultSize="0" autoFill="0" autoLine="0" autoPict="0" altText="">
                <anchor moveWithCells="1">
                  <from>
                    <xdr:col>30</xdr:col>
                    <xdr:colOff>142875</xdr:colOff>
                    <xdr:row>17</xdr:row>
                    <xdr:rowOff>104775</xdr:rowOff>
                  </from>
                  <to>
                    <xdr:col>32</xdr:col>
                    <xdr:colOff>142875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8" name="Check Box 65">
              <controlPr locked="0" defaultSize="0" autoFill="0" autoLine="0" autoPict="0" altText="">
                <anchor moveWithCells="1">
                  <from>
                    <xdr:col>30</xdr:col>
                    <xdr:colOff>142875</xdr:colOff>
                    <xdr:row>18</xdr:row>
                    <xdr:rowOff>104775</xdr:rowOff>
                  </from>
                  <to>
                    <xdr:col>32</xdr:col>
                    <xdr:colOff>142875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29" name="Check Box 66">
              <controlPr locked="0" defaultSize="0" autoFill="0" autoLine="0" autoPict="0">
                <anchor moveWithCells="1">
                  <from>
                    <xdr:col>30</xdr:col>
                    <xdr:colOff>142875</xdr:colOff>
                    <xdr:row>19</xdr:row>
                    <xdr:rowOff>104775</xdr:rowOff>
                  </from>
                  <to>
                    <xdr:col>32</xdr:col>
                    <xdr:colOff>142875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0" name="Check Box 67">
              <controlPr locked="0" defaultSize="0" autoFill="0" autoLine="0" autoPict="0" altText="">
                <anchor moveWithCells="1">
                  <from>
                    <xdr:col>30</xdr:col>
                    <xdr:colOff>142875</xdr:colOff>
                    <xdr:row>21</xdr:row>
                    <xdr:rowOff>104775</xdr:rowOff>
                  </from>
                  <to>
                    <xdr:col>32</xdr:col>
                    <xdr:colOff>142875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1" name="Check Box 68">
              <controlPr locked="0" defaultSize="0" autoFill="0" autoLine="0" autoPict="0">
                <anchor moveWithCells="1">
                  <from>
                    <xdr:col>30</xdr:col>
                    <xdr:colOff>142875</xdr:colOff>
                    <xdr:row>20</xdr:row>
                    <xdr:rowOff>114300</xdr:rowOff>
                  </from>
                  <to>
                    <xdr:col>38</xdr:col>
                    <xdr:colOff>9525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2" name="Check Box 93">
              <controlPr locked="0" defaultSize="0" autoFill="0" autoLine="0" autoPict="0">
                <anchor moveWithCells="1">
                  <from>
                    <xdr:col>8</xdr:col>
                    <xdr:colOff>142875</xdr:colOff>
                    <xdr:row>17</xdr:row>
                    <xdr:rowOff>295275</xdr:rowOff>
                  </from>
                  <to>
                    <xdr:col>20</xdr:col>
                    <xdr:colOff>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3" name="Check Box 94">
              <controlPr locked="0" defaultSize="0" autoFill="0" autoLine="0" autoPict="0">
                <anchor moveWithCells="1">
                  <from>
                    <xdr:col>8</xdr:col>
                    <xdr:colOff>142875</xdr:colOff>
                    <xdr:row>18</xdr:row>
                    <xdr:rowOff>142875</xdr:rowOff>
                  </from>
                  <to>
                    <xdr:col>19</xdr:col>
                    <xdr:colOff>114300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4" name="Check Box 108">
              <controlPr locked="0" defaultSize="0" autoFill="0" autoLine="0" autoPict="0">
                <anchor moveWithCells="1">
                  <from>
                    <xdr:col>9</xdr:col>
                    <xdr:colOff>114300</xdr:colOff>
                    <xdr:row>90</xdr:row>
                    <xdr:rowOff>152400</xdr:rowOff>
                  </from>
                  <to>
                    <xdr:col>20</xdr:col>
                    <xdr:colOff>123825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35" name="Check Box 109">
              <controlPr locked="0" defaultSize="0" autoFill="0" autoLine="0" autoPict="0">
                <anchor moveWithCells="1">
                  <from>
                    <xdr:col>9</xdr:col>
                    <xdr:colOff>114300</xdr:colOff>
                    <xdr:row>91</xdr:row>
                    <xdr:rowOff>152400</xdr:rowOff>
                  </from>
                  <to>
                    <xdr:col>20</xdr:col>
                    <xdr:colOff>85725</xdr:colOff>
                    <xdr:row>93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36" name="Check Box 165">
              <controlPr locked="0" defaultSize="0" autoFill="0" autoLine="0" autoPict="0">
                <anchor moveWithCells="1">
                  <from>
                    <xdr:col>8</xdr:col>
                    <xdr:colOff>142875</xdr:colOff>
                    <xdr:row>18</xdr:row>
                    <xdr:rowOff>295275</xdr:rowOff>
                  </from>
                  <to>
                    <xdr:col>20</xdr:col>
                    <xdr:colOff>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37" name="Check Box 166">
              <controlPr locked="0" defaultSize="0" autoFill="0" autoLine="0" autoPict="0">
                <anchor moveWithCells="1">
                  <from>
                    <xdr:col>8</xdr:col>
                    <xdr:colOff>142875</xdr:colOff>
                    <xdr:row>19</xdr:row>
                    <xdr:rowOff>142875</xdr:rowOff>
                  </from>
                  <to>
                    <xdr:col>19</xdr:col>
                    <xdr:colOff>114300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38" name="Check Box 205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52</xdr:row>
                    <xdr:rowOff>9525</xdr:rowOff>
                  </from>
                  <to>
                    <xdr:col>37</xdr:col>
                    <xdr:colOff>123825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39" name="Check Box 207">
              <controlPr locked="0" defaultSize="0" autoFill="0" autoLine="0" autoPict="0" altText="">
                <anchor moveWithCells="1">
                  <from>
                    <xdr:col>35</xdr:col>
                    <xdr:colOff>123825</xdr:colOff>
                    <xdr:row>45</xdr:row>
                    <xdr:rowOff>0</xdr:rowOff>
                  </from>
                  <to>
                    <xdr:col>37</xdr:col>
                    <xdr:colOff>123825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40" name="Check Box 208">
              <controlPr locked="0" defaultSize="0" autoFill="0" autoLine="0" autoPict="0" altText="">
                <anchor moveWithCells="1">
                  <from>
                    <xdr:col>38</xdr:col>
                    <xdr:colOff>123825</xdr:colOff>
                    <xdr:row>45</xdr:row>
                    <xdr:rowOff>0</xdr:rowOff>
                  </from>
                  <to>
                    <xdr:col>41</xdr:col>
                    <xdr:colOff>104775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41" name="Check Box 213">
              <controlPr locked="0" defaultSize="0" autoFill="0" autoLine="0" autoPict="0" altText="">
                <anchor moveWithCells="1">
                  <from>
                    <xdr:col>34</xdr:col>
                    <xdr:colOff>28575</xdr:colOff>
                    <xdr:row>17</xdr:row>
                    <xdr:rowOff>104775</xdr:rowOff>
                  </from>
                  <to>
                    <xdr:col>37</xdr:col>
                    <xdr:colOff>9525</xdr:colOff>
                    <xdr:row>17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995283-6d24-4946-b7ea-8265136b65f1">
      <Terms xmlns="http://schemas.microsoft.com/office/infopath/2007/PartnerControls"/>
    </lcf76f155ced4ddcb4097134ff3c332f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Props1.xml><?xml version="1.0" encoding="utf-8"?>
<ds:datastoreItem xmlns:ds="http://schemas.openxmlformats.org/officeDocument/2006/customXml" ds:itemID="{74BEBF57-5080-4514-B31F-5323EEA421D5}"/>
</file>

<file path=customXml/itemProps2.xml><?xml version="1.0" encoding="utf-8"?>
<ds:datastoreItem xmlns:ds="http://schemas.openxmlformats.org/officeDocument/2006/customXml" ds:itemID="{10EC42B1-B2A7-48F8-8461-B7462918D470}"/>
</file>

<file path=customXml/itemProps3.xml><?xml version="1.0" encoding="utf-8"?>
<ds:datastoreItem xmlns:ds="http://schemas.openxmlformats.org/officeDocument/2006/customXml" ds:itemID="{CA15B981-2198-4F1F-B45A-BA75BA9A147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Schienenband</vt:lpstr>
      <vt:lpstr>Schienenband!Druckbereich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Excel-Vordruck anstelle des elektronischen Schienenbandes</dc:title>
  <dc:subject>Schienenband</dc:subject>
  <dc:creator>Uwe Bauer</dc:creator>
  <dc:description>geändert durch Mike Fieber_x000d_
Tel: 069/265-45205</dc:description>
  <cp:lastModifiedBy>Büsra Ayik</cp:lastModifiedBy>
  <cp:lastPrinted>2025-10-27T12:20:36Z</cp:lastPrinted>
  <dcterms:created xsi:type="dcterms:W3CDTF">2002-03-08T07:28:44Z</dcterms:created>
  <dcterms:modified xsi:type="dcterms:W3CDTF">2025-12-11T14:12:39Z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bteilung">
    <vt:lpwstr>I.NVT 41 (S)</vt:lpwstr>
  </property>
  <property fmtid="{D5CDD505-2E9C-101B-9397-08002B2CF9AE}" pid="3" name="Bearbeitet von">
    <vt:lpwstr>Mike Fieber</vt:lpwstr>
  </property>
  <property fmtid="{D5CDD505-2E9C-101B-9397-08002B2CF9AE}" pid="4" name="Telefonnummer">
    <vt:lpwstr>069/265-45205</vt:lpwstr>
  </property>
  <property fmtid="{D5CDD505-2E9C-101B-9397-08002B2CF9AE}" pid="5" name="Zweck">
    <vt:lpwstr>ESB für Externe</vt:lpwstr>
  </property>
  <property fmtid="{D5CDD505-2E9C-101B-9397-08002B2CF9AE}" pid="6" name="ContentTypeId">
    <vt:lpwstr>0x01010017B4A495C7E31646860B0B511890D848</vt:lpwstr>
  </property>
  <property fmtid="{D5CDD505-2E9C-101B-9397-08002B2CF9AE}" pid="7" name="MediaServiceImageTags">
    <vt:lpwstr/>
  </property>
</Properties>
</file>